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docs.live.net/58650fd990a78882/B3EC OneDrive/3. ECONOMIE/EC2565 - Aménagement DRFIP 67/4. Phase PRO/LOTS/"/>
    </mc:Choice>
  </mc:AlternateContent>
  <xr:revisionPtr revIDLastSave="6" documentId="11_838D92591F7B451F45B280E84ED24644EBFB6229" xr6:coauthVersionLast="47" xr6:coauthVersionMax="47" xr10:uidLastSave="{64881AA8-A84B-449D-9850-8333D37D097E}"/>
  <bookViews>
    <workbookView xWindow="-108" yWindow="-108" windowWidth="30936" windowHeight="16776" tabRatio="500" xr2:uid="{00000000-000D-0000-FFFF-FFFF00000000}"/>
  </bookViews>
  <sheets>
    <sheet name="LOT03 - PLATRERIE - FAUX-PL" sheetId="1" r:id="rId1"/>
  </sheets>
  <definedNames>
    <definedName name="_xlnm.Print_Titles" localSheetId="0">'LOT03 - PLATRERIE - FAUX-PL'!$1:$8</definedName>
  </definedNames>
  <calcPr calcId="191029" refMode="R1C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94" i="1" l="1"/>
  <c r="M190" i="1"/>
  <c r="M186" i="1"/>
  <c r="M182" i="1"/>
  <c r="M178" i="1"/>
  <c r="M174" i="1"/>
  <c r="M169" i="1"/>
  <c r="M191" i="1" s="1"/>
  <c r="M164" i="1"/>
  <c r="M160" i="1"/>
  <c r="M155" i="1"/>
  <c r="M150" i="1"/>
  <c r="M145" i="1"/>
  <c r="M143" i="1"/>
  <c r="M139" i="1"/>
  <c r="M135" i="1"/>
  <c r="M133" i="1"/>
  <c r="M129" i="1"/>
  <c r="M122" i="1"/>
  <c r="M124" i="1"/>
  <c r="M117" i="1"/>
  <c r="M115" i="1"/>
  <c r="M111" i="1"/>
  <c r="M109" i="1"/>
  <c r="M104" i="1"/>
  <c r="M119" i="1" s="1"/>
  <c r="M102" i="1"/>
  <c r="M96" i="1"/>
  <c r="M92" i="1"/>
  <c r="M98" i="1" s="1"/>
  <c r="M88" i="1"/>
  <c r="M82" i="1"/>
  <c r="M84" i="1"/>
  <c r="M78" i="1"/>
  <c r="M74" i="1"/>
  <c r="M69" i="1"/>
  <c r="M65" i="1"/>
  <c r="M62" i="1"/>
  <c r="M58" i="1"/>
  <c r="M56" i="1"/>
  <c r="M52" i="1"/>
  <c r="M80" i="1" s="1"/>
  <c r="M46" i="1"/>
  <c r="M42" i="1"/>
  <c r="M48" i="1"/>
  <c r="M36" i="1"/>
  <c r="M31" i="1"/>
  <c r="M38" i="1" s="1"/>
  <c r="M29" i="1"/>
  <c r="M24" i="1"/>
  <c r="M20" i="1"/>
  <c r="M15" i="1"/>
  <c r="M192" i="1" l="1"/>
  <c r="M193" i="1"/>
  <c r="M195" i="1"/>
  <c r="M26" i="1"/>
</calcChain>
</file>

<file path=xl/sharedStrings.xml><?xml version="1.0" encoding="utf-8"?>
<sst xmlns="http://schemas.openxmlformats.org/spreadsheetml/2006/main" count="418" uniqueCount="320">
  <si>
    <t>Décomposition du Prix Global et Forfaitaire - PRO-DCE</t>
  </si>
  <si>
    <t>Aménagement d'un espace convivialité
4 place de la République 
67000 STRASBOURG</t>
  </si>
  <si>
    <t>24/11/2025</t>
  </si>
  <si>
    <t>LOT n°03 - PLATRERIE - FAUX-PLAFONDS - CLOISONS - PEINTURE</t>
  </si>
  <si>
    <t>N°</t>
  </si>
  <si>
    <t>Ref.</t>
  </si>
  <si>
    <t>Désignation</t>
  </si>
  <si>
    <t>U</t>
  </si>
  <si>
    <t>Qté</t>
  </si>
  <si>
    <t>Qté ent.</t>
  </si>
  <si>
    <t>TVA</t>
  </si>
  <si>
    <t>Prix Unitaire</t>
  </si>
  <si>
    <t>Montant HT</t>
  </si>
  <si>
    <t>Ref. Env.</t>
  </si>
  <si>
    <t>03</t>
  </si>
  <si>
    <t>PLATRERIE - FAUX-PLAFONDS - CLOISONS - PEINTURE</t>
  </si>
  <si>
    <t>03.2</t>
  </si>
  <si>
    <t>DESCRIPTION DES TRAVAUX</t>
  </si>
  <si>
    <t>03.2.1</t>
  </si>
  <si>
    <t>CLOISONS EN PLAQUES DE PLÂTRE SUR OSSATURE MÉTALLIQUE</t>
  </si>
  <si>
    <t>03.2.1.1</t>
  </si>
  <si>
    <t>CLOISONS COURANTES À DOUBLES PLAQUES</t>
  </si>
  <si>
    <t>03.2.1.1.1</t>
  </si>
  <si>
    <t>Cloisons courantes à doubles plaques de 98/48 mm avec incorporation d'isolant</t>
  </si>
  <si>
    <t>03.2.1.1.1.1</t>
  </si>
  <si>
    <t>PLACOPLATRE ou équivalent</t>
  </si>
  <si>
    <t>03.2.1.1.1.1.1</t>
  </si>
  <si>
    <t>2 standard de 13, 2 standard de 13 (2 plaques par parement)</t>
  </si>
  <si>
    <t>m²</t>
  </si>
  <si>
    <t>Localisation</t>
  </si>
  <si>
    <t>Cloisons créées dans l'espace Sanitaires et dans le local CTA.</t>
  </si>
  <si>
    <t>03.2.1.2</t>
  </si>
  <si>
    <t>SPÉCIFICITÉS COMPLÉMENTAIRES DE PAREMENTS</t>
  </si>
  <si>
    <t>03.2.1.2.1</t>
  </si>
  <si>
    <t>Complément pour plaques feu en remplacement de plaques standard</t>
  </si>
  <si>
    <t>03.2.1.2.1.1</t>
  </si>
  <si>
    <t>03.2.1.2.1.1.1</t>
  </si>
  <si>
    <t>Plus-value pour remplacement d'une plaque standard de 13 mm par une plaque de 13 mm à parement M0</t>
  </si>
  <si>
    <t>Cloisons du local CTA et Ménage.</t>
  </si>
  <si>
    <t>03.2.1.2.2</t>
  </si>
  <si>
    <t>Complément pour plaques hydrofuges en remplacement de plaques standard</t>
  </si>
  <si>
    <t>03.2.1.2.2.1</t>
  </si>
  <si>
    <t>03.2.1.2.2.1.1</t>
  </si>
  <si>
    <t>Plus-value pour remplacement d'une plaque de 13 mm par une plaque de 13 mm hydrofuge</t>
  </si>
  <si>
    <t>Cloisons de l'espace Sanitaires.</t>
  </si>
  <si>
    <t>Sous-Total HT de CLOISONS EN PLAQUES DE PLÂTRE SUR OSSATURE MÉTALLIQUE</t>
  </si>
  <si>
    <t>03.2.2</t>
  </si>
  <si>
    <t>ISOLATION DES MURS</t>
  </si>
  <si>
    <t>03.2.2.1</t>
  </si>
  <si>
    <t>PAR PANNEAUX RIGIDES DE POLYSTYRÈNE EXPANSÉ</t>
  </si>
  <si>
    <t>03.2.2.1.1</t>
  </si>
  <si>
    <t>Fourniture et pose d'une isolation par panneau rigide de polystyrène expansé collé, épaisseur 40 mm, R = 1,25 m².K/W</t>
  </si>
  <si>
    <t>Habillage des embrasures (tableaux et sous-face de linteaux de la fenêtre des sanitaires).</t>
  </si>
  <si>
    <t>03.2.2.1.2</t>
  </si>
  <si>
    <t>Fourniture et pose d'une isolation par panneau rigide de polystyrène expansé collé, épaisseur 120 mm, R = 3.75m².K/W</t>
  </si>
  <si>
    <t>Doublage intérieur du mur périphérique de l'espace Sanitaires en contact avec l'extérieur.</t>
  </si>
  <si>
    <t>03.2.2.2</t>
  </si>
  <si>
    <t>DEMI-CLOISONS EN PLAQUES DE PLÂTRE</t>
  </si>
  <si>
    <t>03.2.2.2.1</t>
  </si>
  <si>
    <t>Demi-cloisons courantes de 70 mm avec incorporation d'isolant</t>
  </si>
  <si>
    <t>03.2.2.2.1.1</t>
  </si>
  <si>
    <t>03.2.2.2.1.1.1</t>
  </si>
  <si>
    <t>Demi-cloison avec 1 plaque hydrofuge de 13 mm</t>
  </si>
  <si>
    <t>Périphérie des murs existants de l'espace Sanitaires créé à la place de la SdB (Non compris le mur en contact avec l'extérieur).</t>
  </si>
  <si>
    <t>Sous-Total HT de ISOLATION DES MURS</t>
  </si>
  <si>
    <t>03.2.3</t>
  </si>
  <si>
    <t>HABILLAGES</t>
  </si>
  <si>
    <t>03.2.3.1</t>
  </si>
  <si>
    <t>HABILLAGE DE PAROIS VERTICALES</t>
  </si>
  <si>
    <t>03.2.3.1.1</t>
  </si>
  <si>
    <t>Plaques de plâtre collées</t>
  </si>
  <si>
    <t>03.2.3.1.1.1</t>
  </si>
  <si>
    <t>Plaques hydrofuges de 10 mm d'épaisseur</t>
  </si>
  <si>
    <t>Face du mur séparatif des Sanitaires et de l'espace détente.</t>
  </si>
  <si>
    <t>03.2.3.2</t>
  </si>
  <si>
    <t>PROTECTION COUPE-FEU VERTICALE</t>
  </si>
  <si>
    <t>03.2.3.2.1</t>
  </si>
  <si>
    <t>En plaques de plâtre</t>
  </si>
  <si>
    <t>03.2.3.2.1.1</t>
  </si>
  <si>
    <t>Degré coupe-feu 2 heures</t>
  </si>
  <si>
    <t>Habillage sur toute la périphérie de l'embrasure du soupirail dans le vide sanitaire sous l'espace Sanitaires.</t>
  </si>
  <si>
    <t>Sous-Total HT de HABILLAGES</t>
  </si>
  <si>
    <t>03.2.4</t>
  </si>
  <si>
    <t>POINTS SINGULIERS</t>
  </si>
  <si>
    <t>03.2.4.1</t>
  </si>
  <si>
    <t>BANDES RESILIENTES</t>
  </si>
  <si>
    <t>03.2.4.1.1</t>
  </si>
  <si>
    <t>Fourniture et pose d'un U plastique pour pied de cloison</t>
  </si>
  <si>
    <t>03.2.4.1.1.1</t>
  </si>
  <si>
    <t>De 100 mm de largeur U plastique pour pied de cloison</t>
  </si>
  <si>
    <t>ml</t>
  </si>
  <si>
    <t>A disposer en pied de cloison de 98/48 créées dans le projet.</t>
  </si>
  <si>
    <t>03.2.4.2</t>
  </si>
  <si>
    <t>SUPPORTS ET RENFORTS</t>
  </si>
  <si>
    <t>03.2.4.2.1</t>
  </si>
  <si>
    <t>Supports d'appareils sanitaires</t>
  </si>
  <si>
    <t>03.2.4.2.1.1</t>
  </si>
  <si>
    <t>Support pour lavabos et vidoir</t>
  </si>
  <si>
    <t>u</t>
  </si>
  <si>
    <t>Pour renfort et fixation des appareils sanitaires suspendus après les cloisons.</t>
  </si>
  <si>
    <t>03.2.4.2.1.2</t>
  </si>
  <si>
    <t>Support pour WC suspendu</t>
  </si>
  <si>
    <t>Pour renfort et fixation des blocs de WC suspendus dans l'espace sanitaires.</t>
  </si>
  <si>
    <t>03.2.4.3</t>
  </si>
  <si>
    <t>ARÊTES</t>
  </si>
  <si>
    <t>03.2.4.3.1</t>
  </si>
  <si>
    <t>Arêtes métalliques</t>
  </si>
  <si>
    <t>03.2.4.3.1.1</t>
  </si>
  <si>
    <t>De 2,00 m de hauteur</t>
  </si>
  <si>
    <t>A disposer dans l'angle saillant de la cloisons de distribution créée dans l'espace Sanitaires.</t>
  </si>
  <si>
    <t>03.2.4.3.2</t>
  </si>
  <si>
    <t>Bandes armées</t>
  </si>
  <si>
    <t>03.2.4.3.2.1</t>
  </si>
  <si>
    <t>A disposer dans les angles saillants des doublages et embrasures et murs habillés de plaques de plâtre collées (contre espace détente).</t>
  </si>
  <si>
    <t>03.2.4.4</t>
  </si>
  <si>
    <t>TRAITEMENT PREVENTIF CONTRE L'HUMIDITE</t>
  </si>
  <si>
    <t>03.2.4.4.1</t>
  </si>
  <si>
    <t>Traitement préalable de l'humidité sur les murs ayant des parois en pierres apparentes</t>
  </si>
  <si>
    <t>03.2.4.4.1.1</t>
  </si>
  <si>
    <t>Traitement préventif avant doublages</t>
  </si>
  <si>
    <t xml:space="preserve">Murs des Sanitaires dont les enduits intérieurs ont été dégradés qui sont destinés à être revêtus de doublages isolants </t>
  </si>
  <si>
    <t>03.2.4.5</t>
  </si>
  <si>
    <t>SOFFITES</t>
  </si>
  <si>
    <t>03.2.4.5.1</t>
  </si>
  <si>
    <t>Soffites en plaques de plâtre</t>
  </si>
  <si>
    <t>03.2.4.5.1.1</t>
  </si>
  <si>
    <t>03.2.4.5.1.1.1</t>
  </si>
  <si>
    <t>Soffite avec 2 plaques standard de 13 mm et isolant intérieur</t>
  </si>
  <si>
    <t xml:space="preserve">Petite salle de restauration sur toute sa largeur et sur une profondeur de 1,10 m environ. </t>
  </si>
  <si>
    <t>03.2.4.6</t>
  </si>
  <si>
    <t>BOÎTES À RIDEAUX</t>
  </si>
  <si>
    <t>03.2.4.6.1</t>
  </si>
  <si>
    <t>Boites à rideaux formant jouées</t>
  </si>
  <si>
    <t>03.2.4.6.1.1</t>
  </si>
  <si>
    <t>Panneaux en mélaminé blanc</t>
  </si>
  <si>
    <t>Devant les 2 fenêtres des locaux Sanitaires et Cuisine dans lesquels sont installés des plafonds suspendus démontable dont l'altimétrie est plus basse que les parties supérieures des ouvrants des fenêtres.</t>
  </si>
  <si>
    <t>Sous-Total HT de POINTS SINGULIERS</t>
  </si>
  <si>
    <t>03.2.5</t>
  </si>
  <si>
    <t>POSE DES BLOCS-PORTES INTÉRIEURES BOIS</t>
  </si>
  <si>
    <t>03.2.5.1</t>
  </si>
  <si>
    <t>POSE SEULE  D'HUISSERIE EN BOIS</t>
  </si>
  <si>
    <t>Pour incorporation des blocs portes fournis par le menuisier à l'avancement des cloisons de distribution (dans sanitaires et local CTA).</t>
  </si>
  <si>
    <t>Sous-Total HT de POSE DES BLOCS-PORTES INTÉRIEURES BOIS</t>
  </si>
  <si>
    <t>03.2.6</t>
  </si>
  <si>
    <t>PLAFONDS NON DÉMONTABLES</t>
  </si>
  <si>
    <t>03.2.6.1</t>
  </si>
  <si>
    <t>PLAFONDS EN PLAQUES DE PLÂTRE CARTONNÉES</t>
  </si>
  <si>
    <t>03.2.6.1.1</t>
  </si>
  <si>
    <t>Ossature pour plaques de plâtre</t>
  </si>
  <si>
    <t>03.2.6.1.1.1</t>
  </si>
  <si>
    <t>Profilés métalliques y compris suspentes, pose plane</t>
  </si>
  <si>
    <t>Selon repérage donné sur les plans du Maître d'œuvre (Cuisine, circulation, Ménage et CTA).</t>
  </si>
  <si>
    <t>03.2.6.1.2</t>
  </si>
  <si>
    <t>Plafonds en plaques de plâtre standards</t>
  </si>
  <si>
    <t>03.2.6.1.2.1</t>
  </si>
  <si>
    <t>03.2.6.1.2.1.1</t>
  </si>
  <si>
    <t>Plaques standards de 18 mm d'épaisseur, sous plancher béton ou mixte</t>
  </si>
  <si>
    <t>Selon repérage donné sur les plans du Maître d'œuvre (Ménage et CTA).</t>
  </si>
  <si>
    <t>03.2.6.2</t>
  </si>
  <si>
    <t>ISOLATION HORIZONTALE</t>
  </si>
  <si>
    <t>03.2.6.2.1</t>
  </si>
  <si>
    <t>INCORPORATION ISOLANT LAINE DE VERRE POUR PLAFONDS EN PLAQUES DE PLÂTRE</t>
  </si>
  <si>
    <t>03.2.6.2.1.1</t>
  </si>
  <si>
    <t>Incorporation isolant laine de verre épaisseur 120 mm, R = 3,00 m².K/W pour plafond plaque de plâtre</t>
  </si>
  <si>
    <t>Sous-Total HT de PLAFONDS NON DÉMONTABLES</t>
  </si>
  <si>
    <t>03.2.7</t>
  </si>
  <si>
    <t>PLAFONDS DEMONTABLES</t>
  </si>
  <si>
    <t>03.2.7.1</t>
  </si>
  <si>
    <t>OSSATURES APPARENTES</t>
  </si>
  <si>
    <t>03.2.7.1.1</t>
  </si>
  <si>
    <t>Ossatures métalliques courantes</t>
  </si>
  <si>
    <t>03.2.7.1.1.1</t>
  </si>
  <si>
    <t>Ossature pour milieu humide T 24 pour modules de 600 x 600</t>
  </si>
  <si>
    <t>Plafond de l'espace Sanitaires et de la cuisine.</t>
  </si>
  <si>
    <t>03.2.7.1.1.2</t>
  </si>
  <si>
    <t>Ossature T 24 pour modules de 600 x 600</t>
  </si>
  <si>
    <t>Conformément au repérage donné sur les plans du Maître d'œuvre pour le plafond de la circulation.</t>
  </si>
  <si>
    <t>03.2.7.2</t>
  </si>
  <si>
    <t>PLAFONDS EN FIBRE MINÉRALE</t>
  </si>
  <si>
    <t>03.2.7.2.1</t>
  </si>
  <si>
    <t>Plaques à bords droits sur ossature apparente</t>
  </si>
  <si>
    <t>03.2.7.2.1.1</t>
  </si>
  <si>
    <t>Armstrong ou équivalent</t>
  </si>
  <si>
    <t>03.2.7.2.1.1.1</t>
  </si>
  <si>
    <t>Modules pour locaux humides 600 x 600 x 15, à texture grains fins</t>
  </si>
  <si>
    <t>Plafond de l'espace Sanitaires et de la Cuisine.</t>
  </si>
  <si>
    <t>03.2.7.2.1.1.2</t>
  </si>
  <si>
    <t>Modules 600 x 600 x 15, à texture grains fins</t>
  </si>
  <si>
    <t>Plafond de la circulation, selon plan de repérage du maître d'œuvre.</t>
  </si>
  <si>
    <t>03.2.7.3</t>
  </si>
  <si>
    <t>ÉCHAFAUDAGE MOBILE</t>
  </si>
  <si>
    <t>03.2.7.3.1</t>
  </si>
  <si>
    <t>Échafaudage roulant</t>
  </si>
  <si>
    <t>03.2.7.3.1.1</t>
  </si>
  <si>
    <t>Utilisation à la surface de l'ouvrage</t>
  </si>
  <si>
    <t>Pour la réalisation des plafonds suspendus démontables et non-démontables du projet.</t>
  </si>
  <si>
    <t>03.2.7.3.1.2</t>
  </si>
  <si>
    <t>Montage, démontage et replis</t>
  </si>
  <si>
    <t>Sous-Total HT de PLAFONDS DEMONTABLES</t>
  </si>
  <si>
    <t>03.2.8</t>
  </si>
  <si>
    <t>PLAFOND  DÉCORATIF ET ACOUSTIQUE</t>
  </si>
  <si>
    <t>03.2.8.1</t>
  </si>
  <si>
    <t>ILOTS ET BAFFLES ACOUSTIQUES</t>
  </si>
  <si>
    <t>03.2.8.1.1</t>
  </si>
  <si>
    <t>ILOTS acoustique CLEANEO UP  KNAUF ou équivalent</t>
  </si>
  <si>
    <t>Pour les pièces signalées sur les plans du Maître d'œuvre (Petite et grande Restauration et espace détente)</t>
  </si>
  <si>
    <t>Sous-Total HT de PLAFOND  DÉCORATIF ET ACOUSTIQUE</t>
  </si>
  <si>
    <t>03.2.9</t>
  </si>
  <si>
    <t>PEINTURE</t>
  </si>
  <si>
    <t>03.2.9.1</t>
  </si>
  <si>
    <t>TRAVAUX PRÉPARATOIRES</t>
  </si>
  <si>
    <t>03.2.9.1.1</t>
  </si>
  <si>
    <t>LESSIVAGE POUR REPEINDRE</t>
  </si>
  <si>
    <t>03.2.9.1.1.1</t>
  </si>
  <si>
    <t>Lessivage tous subjectiles</t>
  </si>
  <si>
    <t>03.2.9.1.1.1.1</t>
  </si>
  <si>
    <t>Sur tous revêtements</t>
  </si>
  <si>
    <t>Tous les plafonds et murs existants conservés et destinés à être mis en peinture.</t>
  </si>
  <si>
    <t>03.2.9.1.2</t>
  </si>
  <si>
    <t>ÉGRENAGE, GRATTAGE</t>
  </si>
  <si>
    <t>03.2.9.1.2.1</t>
  </si>
  <si>
    <t>Égrenage manuel</t>
  </si>
  <si>
    <t>03.2.9.1.2.1.1</t>
  </si>
  <si>
    <t>Égrenage sur plâtre neufs ou dérivés (murs et plafonds)</t>
  </si>
  <si>
    <t>Totalité des parements en plaques de plâtre sur murs, cloisons, plafonds non démontables, créés dans le projet.</t>
  </si>
  <si>
    <t>03.2.9.1.2.1.2</t>
  </si>
  <si>
    <t>Grattage de fonds écaillés ou cloqués (murs et plafonds conservés)</t>
  </si>
  <si>
    <t>Totalité des murs, cloisons et plafonds existants et conservés dans le projet.</t>
  </si>
  <si>
    <t>03.2.9.1.3</t>
  </si>
  <si>
    <t>PONÇAGE</t>
  </si>
  <si>
    <t>03.2.9.1.3.1</t>
  </si>
  <si>
    <t>Ponçage tous subjectiles</t>
  </si>
  <si>
    <t>03.2.9.1.3.1.1</t>
  </si>
  <si>
    <t>à sec sur menuiseries bois</t>
  </si>
  <si>
    <t>ens</t>
  </si>
  <si>
    <t>03.2.9.2</t>
  </si>
  <si>
    <t>TRAVAUX D'APPRÊT</t>
  </si>
  <si>
    <t>03.2.9.2.1</t>
  </si>
  <si>
    <t>ENDUITS PELLICULAIRES LISSES</t>
  </si>
  <si>
    <t>03.2.9.2.1.1</t>
  </si>
  <si>
    <t>Enduit fin sur tous subjectiles</t>
  </si>
  <si>
    <t>03.2.9.2.1.1.1</t>
  </si>
  <si>
    <t>En 2 passes sur plafonds</t>
  </si>
  <si>
    <t>Totalité des plafonds restés bruts (sous-face de plancher haut) selon plans de repérage du maître d'oeuvre.</t>
  </si>
  <si>
    <t>03.2.9.2.1.1.2</t>
  </si>
  <si>
    <t>En 2 passes sur murs</t>
  </si>
  <si>
    <t>Totalité des murs existants conservés devant recevoir un revêtement de type toile de verre.</t>
  </si>
  <si>
    <t>03.2.9.2.2</t>
  </si>
  <si>
    <t>TOILE DE VERRE</t>
  </si>
  <si>
    <t>03.2.9.2.2.1</t>
  </si>
  <si>
    <t>Toile tous motifs</t>
  </si>
  <si>
    <t>03.2.9.2.2.1.1</t>
  </si>
  <si>
    <t>Zolpan ou équivalent</t>
  </si>
  <si>
    <t>03.2.9.2.2.1.1.1</t>
  </si>
  <si>
    <t>Sur murs y compris découpages</t>
  </si>
  <si>
    <t>Totalité des murs existants conservés devant recevoir un revêtement de type toile de verre et totalité des murs ou cloisons créées en plaques de plâtre (compris déduction des  zones faïencées dans l'espace Sanitaires).</t>
  </si>
  <si>
    <t>03.2.9.3</t>
  </si>
  <si>
    <t>IMPRESSIONS ET COUCHES PRIMAIRES</t>
  </si>
  <si>
    <t>03.2.9.3.1</t>
  </si>
  <si>
    <t>SUR PLAFONDS ET MURS</t>
  </si>
  <si>
    <t>03.2.9.3.1.1</t>
  </si>
  <si>
    <t>Impression 1 couche</t>
  </si>
  <si>
    <t>03.2.9.3.1.1.1</t>
  </si>
  <si>
    <t>Impression sur plafonds ou murs</t>
  </si>
  <si>
    <t>03.2.9.3.2</t>
  </si>
  <si>
    <t>SUR MENUISERIES</t>
  </si>
  <si>
    <t>03.2.9.3.2.1</t>
  </si>
  <si>
    <t>03.2.9.3.2.1.1</t>
  </si>
  <si>
    <t>Impression sur menuiseries</t>
  </si>
  <si>
    <t>Menuiseries intérieures (2 faces) et extérieures (1 face intérieure).</t>
  </si>
  <si>
    <t>03.2.9.3.3</t>
  </si>
  <si>
    <t>SUR MÉTAUX</t>
  </si>
  <si>
    <t>03.2.9.3.3.1</t>
  </si>
  <si>
    <t>03.2.9.3.3.1.1</t>
  </si>
  <si>
    <t>Primaire sur métaux</t>
  </si>
  <si>
    <t>Totalité des tuyauteries d'alimentation des appareils sanitaires visibles sous les meubles ou appareils.</t>
  </si>
  <si>
    <t>03.2.9.4</t>
  </si>
  <si>
    <t>PEINTURES EN FEUILLE MINCE</t>
  </si>
  <si>
    <t>03.2.9.4.1</t>
  </si>
  <si>
    <t>SUR PLAFONDS OU MURS</t>
  </si>
  <si>
    <t>03.2.9.4.1.1</t>
  </si>
  <si>
    <t>Peinture à l'eau</t>
  </si>
  <si>
    <t>03.2.9.4.1.1.1</t>
  </si>
  <si>
    <t>Peinture à l'eau (plafond ou mur)</t>
  </si>
  <si>
    <t>03.2.9.4.2</t>
  </si>
  <si>
    <t>03.2.9.4.2.1</t>
  </si>
  <si>
    <t>Peinture glycérophtalique</t>
  </si>
  <si>
    <t>03.2.9.4.2.1.1</t>
  </si>
  <si>
    <t>Glycérophtalique (menuiseries bois)</t>
  </si>
  <si>
    <t>03.2.9.4.3</t>
  </si>
  <si>
    <t>03.2.9.4.3.1</t>
  </si>
  <si>
    <t>03.2.9.4.3.1.1</t>
  </si>
  <si>
    <t>Peinture glycéro (métaux)</t>
  </si>
  <si>
    <t>03.2.9.4.4</t>
  </si>
  <si>
    <t>SUR PLASTIQUES</t>
  </si>
  <si>
    <t>03.2.9.4.4.1</t>
  </si>
  <si>
    <t>Peinture cellulosique</t>
  </si>
  <si>
    <t>03.2.9.4.4.1.1</t>
  </si>
  <si>
    <t>Cellulosique sur tuyaux PVC</t>
  </si>
  <si>
    <t>Totalité des tuyauteries d'évacuation d'eaux usées visibles sous les meubles ou appareils sanitaires.</t>
  </si>
  <si>
    <t>03.2.9.4.5</t>
  </si>
  <si>
    <t>SUR RADIATEURS</t>
  </si>
  <si>
    <t>03.2.9.4.5.1</t>
  </si>
  <si>
    <t>Peinture calorique</t>
  </si>
  <si>
    <t>03.2.9.4.5.1.1</t>
  </si>
  <si>
    <t>Peinture sur radiateurs</t>
  </si>
  <si>
    <t>Radiateurs existants en fonte selon les plans de repérage établis par le maître d'oeuvre et le BET Fluides</t>
  </si>
  <si>
    <t>03.2.9.5</t>
  </si>
  <si>
    <t>NETTOYAGE DE PARACHÈVEMENT</t>
  </si>
  <si>
    <t>03.2.9.5.1</t>
  </si>
  <si>
    <t>NETTOYAGE DE MISE EN SERVICE</t>
  </si>
  <si>
    <t>03.2.9.5.1.1</t>
  </si>
  <si>
    <t>Nettoyage de fin de chantier</t>
  </si>
  <si>
    <t>Sous-Total HT de PEINTURE</t>
  </si>
  <si>
    <t>MONTANT HT - 03 - PLATRERIE - FAUX-PLAFONDS - CLOISONS - PEINTURE</t>
  </si>
  <si>
    <t>MONTANT TVA - 20,00%</t>
  </si>
  <si>
    <t>MONTANT TVA - 10,00%</t>
  </si>
  <si>
    <t>MONTANT TTC - 03 - PLATRERIE - FAUX-PLAFONDS - CLOISONS - PEINTURE</t>
  </si>
  <si>
    <t>Cachet et signature de l'entreprise</t>
  </si>
  <si>
    <t>Bon pour accord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</si>
</sst>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0"/>
  </numFmts>
  <fonts count="27" x14ac:knownFonts="1">
    <font>
      <sz val="8.25"/>
      <name val="Microsoft Sans Serif"/>
      <family val="2"/>
      <charset val="1"/>
    </font>
    <font>
      <b/>
      <sz val="16"/>
      <color theme="1"/>
      <name val="Arial"/>
      <charset val="1"/>
    </font>
    <font>
      <b/>
      <sz val="14"/>
      <name val="Arial"/>
      <charset val="1"/>
    </font>
    <font>
      <b/>
      <sz val="18"/>
      <color theme="1"/>
      <name val="Century Gothic"/>
      <charset val="1"/>
    </font>
    <font>
      <b/>
      <sz val="12"/>
      <color theme="1"/>
      <name val="Arial"/>
      <charset val="1"/>
    </font>
    <font>
      <b/>
      <sz val="12"/>
      <color rgb="FF3E3C3A"/>
      <name val="Arial"/>
      <charset val="1"/>
    </font>
    <font>
      <b/>
      <sz val="14"/>
      <color rgb="FF3E3C3A"/>
      <name val="Century Gothic"/>
      <charset val="1"/>
    </font>
    <font>
      <b/>
      <sz val="12"/>
      <color rgb="FF333333"/>
      <name val="Arial"/>
      <charset val="1"/>
    </font>
    <font>
      <b/>
      <sz val="14"/>
      <color rgb="FF333333"/>
      <name val="Century Gothic"/>
      <charset val="1"/>
    </font>
    <font>
      <b/>
      <sz val="8"/>
      <color theme="1"/>
      <name val="Arial"/>
      <charset val="1"/>
    </font>
    <font>
      <b/>
      <sz val="12"/>
      <name val="Arial"/>
      <charset val="1"/>
    </font>
    <font>
      <b/>
      <sz val="12"/>
      <color theme="1"/>
      <name val="Century Gothic"/>
      <charset val="1"/>
    </font>
    <font>
      <b/>
      <sz val="12"/>
      <color rgb="FF000000"/>
      <name val="Calibri"/>
      <charset val="1"/>
    </font>
    <font>
      <sz val="11"/>
      <color rgb="FF000000"/>
      <name val="Calibri"/>
      <charset val="1"/>
    </font>
    <font>
      <b/>
      <sz val="9"/>
      <color rgb="FFFFFFFF"/>
      <name val="Arial"/>
      <charset val="1"/>
    </font>
    <font>
      <b/>
      <sz val="10"/>
      <color rgb="FF000000"/>
      <name val="Century Gothic"/>
      <charset val="1"/>
    </font>
    <font>
      <sz val="8"/>
      <color theme="1"/>
      <name val="Arial"/>
      <charset val="1"/>
    </font>
    <font>
      <sz val="10"/>
      <color theme="1"/>
      <name val="Calibri"/>
      <charset val="1"/>
    </font>
    <font>
      <sz val="8"/>
      <color rgb="FF388194"/>
      <name val="Arial"/>
      <charset val="1"/>
    </font>
    <font>
      <sz val="10"/>
      <color rgb="FF808080"/>
      <name val="Calibri"/>
      <charset val="1"/>
    </font>
    <font>
      <b/>
      <sz val="8"/>
      <color rgb="FF000000"/>
      <name val="Arial"/>
      <charset val="1"/>
    </font>
    <font>
      <sz val="10"/>
      <color rgb="FF000000"/>
      <name val="Calibri"/>
      <charset val="1"/>
    </font>
    <font>
      <b/>
      <sz val="10"/>
      <name val="Arial"/>
      <charset val="1"/>
    </font>
    <font>
      <b/>
      <sz val="10"/>
      <color theme="1"/>
      <name val="Arial"/>
      <charset val="1"/>
    </font>
    <font>
      <u/>
      <sz val="10"/>
      <name val="Calibri"/>
      <charset val="1"/>
    </font>
    <font>
      <u/>
      <sz val="10"/>
      <color theme="1"/>
      <name val="Calibri"/>
      <charset val="1"/>
    </font>
    <font>
      <u/>
      <sz val="8.25"/>
      <color theme="1"/>
      <name val="Calibri"/>
      <charset val="1"/>
    </font>
  </fonts>
  <fills count="8">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388194"/>
        <bgColor rgb="FF388194"/>
      </patternFill>
    </fill>
    <fill>
      <patternFill patternType="solid">
        <fgColor rgb="FFD8D8D8"/>
        <bgColor rgb="FFD8D8D8"/>
      </patternFill>
    </fill>
    <fill>
      <patternFill patternType="solid">
        <fgColor rgb="FFF5F5F5"/>
        <bgColor rgb="FFF5F5F5"/>
      </patternFill>
    </fill>
    <fill>
      <patternFill patternType="solid">
        <fgColor rgb="FFD2EAF0"/>
        <bgColor rgb="FFD2EAF0"/>
      </patternFill>
    </fill>
  </fills>
  <borders count="26">
    <border>
      <left/>
      <right/>
      <top/>
      <bottom/>
      <diagonal/>
    </border>
    <border>
      <left style="medium">
        <color rgb="FF646464"/>
      </left>
      <right/>
      <top style="medium">
        <color rgb="FF646464"/>
      </top>
      <bottom/>
      <diagonal/>
    </border>
    <border>
      <left/>
      <right style="medium">
        <color rgb="FF646464"/>
      </right>
      <top style="medium">
        <color rgb="FF646464"/>
      </top>
      <bottom/>
      <diagonal/>
    </border>
    <border>
      <left/>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style="medium">
        <color rgb="FF646464"/>
      </right>
      <top style="medium">
        <color rgb="FF646464"/>
      </top>
      <bottom style="medium">
        <color rgb="FF646464"/>
      </bottom>
      <diagonal/>
    </border>
    <border>
      <left/>
      <right style="medium">
        <color rgb="FF646464"/>
      </right>
      <top style="medium">
        <color rgb="FF646464"/>
      </top>
      <bottom style="medium">
        <color rgb="FF646464"/>
      </bottom>
      <diagonal/>
    </border>
    <border>
      <left/>
      <right/>
      <top style="medium">
        <color rgb="FF646464"/>
      </top>
      <bottom style="medium">
        <color rgb="FF646464"/>
      </bottom>
      <diagonal/>
    </border>
    <border>
      <left style="medium">
        <color rgb="FF646464"/>
      </left>
      <right style="thin">
        <color rgb="FF646464"/>
      </right>
      <top style="medium">
        <color rgb="FF646464"/>
      </top>
      <bottom style="medium">
        <color rgb="FF646464"/>
      </bottom>
      <diagonal/>
    </border>
    <border>
      <left/>
      <right style="thin">
        <color rgb="FF646464"/>
      </right>
      <top style="medium">
        <color rgb="FF646464"/>
      </top>
      <bottom style="medium">
        <color rgb="FF646464"/>
      </bottom>
      <diagonal/>
    </border>
    <border>
      <left style="medium">
        <color rgb="FF646464"/>
      </left>
      <right style="thin">
        <color rgb="FF646464"/>
      </right>
      <top/>
      <bottom/>
      <diagonal/>
    </border>
    <border>
      <left/>
      <right style="thin">
        <color rgb="FF646464"/>
      </right>
      <top/>
      <bottom/>
      <diagonal/>
    </border>
    <border>
      <left style="medium">
        <color rgb="FF646464"/>
      </left>
      <right style="thin">
        <color rgb="FFC0C0C0"/>
      </right>
      <top/>
      <bottom/>
      <diagonal/>
    </border>
    <border>
      <left style="medium">
        <color rgb="FF646464"/>
      </left>
      <right/>
      <top/>
      <bottom style="medium">
        <color rgb="FF646464"/>
      </bottom>
      <diagonal/>
    </border>
    <border>
      <left/>
      <right/>
      <top/>
      <bottom style="medium">
        <color rgb="FF646464"/>
      </bottom>
      <diagonal/>
    </border>
    <border>
      <left/>
      <right style="thin">
        <color rgb="FF646464"/>
      </right>
      <top/>
      <bottom style="medium">
        <color rgb="FF646464"/>
      </bottom>
      <diagonal/>
    </border>
    <border>
      <left/>
      <right style="medium">
        <color rgb="FF646464"/>
      </right>
      <top/>
      <bottom style="medium">
        <color rgb="FF646464"/>
      </bottom>
      <diagonal/>
    </border>
    <border>
      <left style="thick">
        <color rgb="FF646464"/>
      </left>
      <right/>
      <top style="thick">
        <color rgb="FF646464"/>
      </top>
      <bottom style="medium">
        <color rgb="FF646464"/>
      </bottom>
      <diagonal/>
    </border>
    <border>
      <left/>
      <right/>
      <top style="thick">
        <color rgb="FF646464"/>
      </top>
      <bottom style="medium">
        <color rgb="FF646464"/>
      </bottom>
      <diagonal/>
    </border>
    <border>
      <left/>
      <right style="thick">
        <color rgb="FF646464"/>
      </right>
      <top style="thick">
        <color rgb="FF646464"/>
      </top>
      <bottom style="medium">
        <color rgb="FF646464"/>
      </bottom>
      <diagonal/>
    </border>
    <border>
      <left style="thick">
        <color rgb="FF646464"/>
      </left>
      <right/>
      <top/>
      <bottom/>
      <diagonal/>
    </border>
    <border>
      <left/>
      <right style="thick">
        <color rgb="FF646464"/>
      </right>
      <top/>
      <bottom/>
      <diagonal/>
    </border>
    <border>
      <left style="thick">
        <color rgb="FF646464"/>
      </left>
      <right/>
      <top/>
      <bottom style="thick">
        <color rgb="FF646464"/>
      </bottom>
      <diagonal/>
    </border>
    <border>
      <left/>
      <right style="thick">
        <color rgb="FF646464"/>
      </right>
      <top/>
      <bottom style="thick">
        <color rgb="FF646464"/>
      </bottom>
      <diagonal/>
    </border>
    <border>
      <left/>
      <right/>
      <top/>
      <bottom style="thick">
        <color rgb="FF646464"/>
      </bottom>
      <diagonal/>
    </border>
  </borders>
  <cellStyleXfs count="1">
    <xf numFmtId="0" fontId="0" fillId="0" borderId="0">
      <alignment vertical="top"/>
      <protection locked="0"/>
    </xf>
  </cellStyleXfs>
  <cellXfs count="102">
    <xf numFmtId="0" fontId="0" fillId="0" borderId="0" xfId="0">
      <alignment vertical="top"/>
      <protection locked="0"/>
    </xf>
    <xf numFmtId="0" fontId="0" fillId="0" borderId="0" xfId="0" applyProtection="1">
      <alignment vertical="top"/>
    </xf>
    <xf numFmtId="0" fontId="1" fillId="2" borderId="2" xfId="0" applyFont="1" applyFill="1" applyBorder="1" applyAlignment="1" applyProtection="1">
      <alignment horizontal="center" vertical="center" wrapText="1"/>
    </xf>
    <xf numFmtId="0" fontId="3" fillId="2" borderId="0" xfId="0" applyFont="1" applyFill="1" applyAlignment="1">
      <alignment horizontal="center" vertical="center" wrapText="1"/>
      <protection locked="0"/>
    </xf>
    <xf numFmtId="0" fontId="1" fillId="2" borderId="5" xfId="0" applyFont="1" applyFill="1" applyBorder="1" applyProtection="1">
      <alignment vertical="top"/>
    </xf>
    <xf numFmtId="0" fontId="0" fillId="2" borderId="0" xfId="0" applyFill="1">
      <alignment vertical="top"/>
      <protection locked="0"/>
    </xf>
    <xf numFmtId="0" fontId="4" fillId="2" borderId="5" xfId="0" applyFont="1" applyFill="1" applyBorder="1" applyProtection="1">
      <alignment vertical="top"/>
    </xf>
    <xf numFmtId="0" fontId="6" fillId="2" borderId="0" xfId="0" applyFont="1" applyFill="1" applyAlignment="1">
      <alignment horizontal="center" vertical="center" wrapText="1"/>
      <protection locked="0"/>
    </xf>
    <xf numFmtId="0" fontId="7" fillId="2" borderId="5" xfId="0" applyFont="1" applyFill="1" applyBorder="1" applyAlignment="1" applyProtection="1">
      <alignment horizontal="center" vertical="center" wrapText="1"/>
    </xf>
    <xf numFmtId="0" fontId="8" fillId="2" borderId="0" xfId="0" applyFont="1" applyFill="1" applyAlignment="1">
      <alignment horizontal="center" vertical="center" wrapText="1"/>
      <protection locked="0"/>
    </xf>
    <xf numFmtId="0" fontId="9" fillId="0" borderId="6" xfId="0" applyFont="1" applyBorder="1" applyAlignment="1">
      <alignment horizontal="center" vertical="center"/>
      <protection locked="0"/>
    </xf>
    <xf numFmtId="0" fontId="4" fillId="2" borderId="7" xfId="0" applyFont="1" applyFill="1" applyBorder="1" applyAlignment="1" applyProtection="1">
      <alignment horizontal="left" vertical="center"/>
    </xf>
    <xf numFmtId="0" fontId="11" fillId="2" borderId="0" xfId="0" applyFont="1" applyFill="1" applyAlignment="1">
      <alignment horizontal="center" vertical="center"/>
      <protection locked="0"/>
    </xf>
    <xf numFmtId="0" fontId="0" fillId="2" borderId="0" xfId="0" applyFill="1" applyProtection="1">
      <alignment vertical="top"/>
    </xf>
    <xf numFmtId="0" fontId="12" fillId="2" borderId="0" xfId="0" applyFont="1" applyFill="1" applyAlignment="1">
      <alignment vertical="center"/>
      <protection locked="0"/>
    </xf>
    <xf numFmtId="0" fontId="12" fillId="2" borderId="0" xfId="0" applyFont="1" applyFill="1" applyAlignment="1" applyProtection="1">
      <alignment vertical="center"/>
    </xf>
    <xf numFmtId="0" fontId="13" fillId="0" borderId="0" xfId="0" applyFont="1" applyAlignment="1">
      <alignment horizontal="center" vertical="center"/>
      <protection locked="0"/>
    </xf>
    <xf numFmtId="0" fontId="12" fillId="3" borderId="0" xfId="0" applyFont="1" applyFill="1" applyAlignment="1">
      <alignment vertical="center"/>
      <protection locked="0"/>
    </xf>
    <xf numFmtId="0" fontId="14" fillId="4" borderId="9" xfId="0" applyFont="1" applyFill="1" applyBorder="1" applyAlignment="1">
      <alignment horizontal="center" vertical="center"/>
      <protection locked="0"/>
    </xf>
    <xf numFmtId="0" fontId="14" fillId="4" borderId="10" xfId="0" applyFont="1" applyFill="1" applyBorder="1" applyAlignment="1" applyProtection="1">
      <alignment horizontal="center" vertical="center"/>
    </xf>
    <xf numFmtId="0" fontId="14" fillId="4" borderId="10" xfId="0" applyFont="1" applyFill="1" applyBorder="1" applyAlignment="1">
      <alignment horizontal="center" vertical="center"/>
      <protection locked="0"/>
    </xf>
    <xf numFmtId="0" fontId="14" fillId="4" borderId="10" xfId="0" applyFont="1" applyFill="1" applyBorder="1">
      <alignment vertical="top"/>
      <protection locked="0"/>
    </xf>
    <xf numFmtId="0" fontId="14" fillId="4" borderId="7" xfId="0" applyFont="1" applyFill="1" applyBorder="1" applyAlignment="1">
      <alignment horizontal="center" vertical="center"/>
      <protection locked="0"/>
    </xf>
    <xf numFmtId="0" fontId="15" fillId="5" borderId="0" xfId="0" applyFont="1" applyFill="1" applyAlignment="1">
      <alignment horizontal="center" vertical="center"/>
      <protection locked="0"/>
    </xf>
    <xf numFmtId="49" fontId="9" fillId="0" borderId="11" xfId="0" applyNumberFormat="1" applyFont="1" applyBorder="1" applyAlignment="1" applyProtection="1">
      <alignment horizontal="left" vertical="center" wrapText="1" indent="1"/>
    </xf>
    <xf numFmtId="0" fontId="9" fillId="0" borderId="12" xfId="0" applyFont="1" applyBorder="1" applyAlignment="1" applyProtection="1">
      <alignment horizontal="left" vertical="center"/>
    </xf>
    <xf numFmtId="0" fontId="9" fillId="0" borderId="12" xfId="0" applyFont="1" applyBorder="1" applyAlignment="1" applyProtection="1">
      <alignment horizontal="left" vertical="center" wrapText="1"/>
    </xf>
    <xf numFmtId="0" fontId="16" fillId="0" borderId="12" xfId="0" applyFont="1" applyBorder="1" applyAlignment="1" applyProtection="1">
      <alignment horizontal="center" vertical="center"/>
    </xf>
    <xf numFmtId="0" fontId="16" fillId="0" borderId="12" xfId="0" applyFont="1" applyBorder="1" applyAlignment="1">
      <alignment horizontal="right" vertical="center"/>
      <protection locked="0"/>
    </xf>
    <xf numFmtId="0" fontId="16" fillId="0" borderId="12" xfId="0" applyFont="1" applyBorder="1" applyAlignment="1">
      <alignment horizontal="center" vertical="center"/>
      <protection locked="0"/>
    </xf>
    <xf numFmtId="0" fontId="16" fillId="0" borderId="12" xfId="0" applyFont="1" applyBorder="1" applyAlignment="1" applyProtection="1">
      <alignment horizontal="right" vertical="center"/>
    </xf>
    <xf numFmtId="0" fontId="16" fillId="0" borderId="5" xfId="0" applyFont="1" applyBorder="1" applyAlignment="1" applyProtection="1">
      <alignment horizontal="right" vertical="center"/>
    </xf>
    <xf numFmtId="0" fontId="17" fillId="0" borderId="13" xfId="0" applyFont="1" applyBorder="1" applyAlignment="1">
      <alignment horizontal="left" vertical="center"/>
      <protection locked="0"/>
    </xf>
    <xf numFmtId="0" fontId="9" fillId="0" borderId="12" xfId="0" applyFont="1" applyBorder="1" applyAlignment="1" applyProtection="1">
      <alignment vertical="center"/>
    </xf>
    <xf numFmtId="0" fontId="9" fillId="0" borderId="12" xfId="0" applyFont="1" applyBorder="1" applyAlignment="1" applyProtection="1">
      <alignment vertical="center" wrapText="1"/>
    </xf>
    <xf numFmtId="0" fontId="9" fillId="0" borderId="12" xfId="0" applyFont="1" applyBorder="1" applyAlignment="1" applyProtection="1">
      <alignment horizontal="left" vertical="center" wrapText="1" indent="1"/>
    </xf>
    <xf numFmtId="49" fontId="16" fillId="0" borderId="11" xfId="0" applyNumberFormat="1" applyFont="1" applyBorder="1" applyAlignment="1" applyProtection="1">
      <alignment horizontal="left" vertical="center" wrapText="1" indent="1"/>
    </xf>
    <xf numFmtId="0" fontId="16" fillId="0" borderId="12" xfId="0" applyFont="1" applyBorder="1" applyAlignment="1" applyProtection="1">
      <alignment vertical="center"/>
    </xf>
    <xf numFmtId="0" fontId="16" fillId="0" borderId="12" xfId="0" applyFont="1" applyBorder="1" applyAlignment="1" applyProtection="1">
      <alignment horizontal="left" vertical="center" wrapText="1" indent="1"/>
    </xf>
    <xf numFmtId="0" fontId="16" fillId="0" borderId="12" xfId="0" applyFont="1" applyBorder="1" applyAlignment="1" applyProtection="1">
      <alignment horizontal="left" vertical="center" wrapText="1" indent="2"/>
    </xf>
    <xf numFmtId="0" fontId="16" fillId="0" borderId="12" xfId="0" applyFont="1" applyBorder="1" applyAlignment="1" applyProtection="1">
      <alignment horizontal="left" vertical="center" wrapText="1" indent="4"/>
    </xf>
    <xf numFmtId="49" fontId="16" fillId="0" borderId="12" xfId="0" applyNumberFormat="1" applyFont="1" applyBorder="1" applyAlignment="1" applyProtection="1">
      <alignment horizontal="center" vertical="center" wrapText="1"/>
    </xf>
    <xf numFmtId="3" fontId="16" fillId="0" borderId="12" xfId="0" applyNumberFormat="1" applyFont="1" applyBorder="1" applyAlignment="1">
      <alignment horizontal="right" vertical="center"/>
      <protection locked="0"/>
    </xf>
    <xf numFmtId="3" fontId="16" fillId="0" borderId="12" xfId="0" applyNumberFormat="1" applyFont="1" applyBorder="1" applyAlignment="1" applyProtection="1">
      <alignment horizontal="center" vertical="center"/>
    </xf>
    <xf numFmtId="3" fontId="16" fillId="0" borderId="12" xfId="0" applyNumberFormat="1" applyFont="1" applyBorder="1" applyAlignment="1">
      <alignment horizontal="center" vertical="center"/>
      <protection locked="0"/>
    </xf>
    <xf numFmtId="3" fontId="16" fillId="0" borderId="12" xfId="0" applyNumberFormat="1" applyFont="1" applyBorder="1" applyAlignment="1" applyProtection="1">
      <alignment horizontal="right" vertical="center"/>
    </xf>
    <xf numFmtId="7" fontId="16" fillId="0" borderId="12" xfId="0" applyNumberFormat="1" applyFont="1" applyBorder="1" applyAlignment="1">
      <alignment horizontal="right" vertical="center"/>
      <protection locked="0"/>
    </xf>
    <xf numFmtId="164" fontId="16" fillId="0" borderId="12" xfId="0" applyNumberFormat="1" applyFont="1" applyBorder="1" applyAlignment="1">
      <alignment horizontal="right" vertical="center"/>
      <protection locked="0"/>
    </xf>
    <xf numFmtId="7" fontId="16" fillId="0" borderId="5" xfId="0" applyNumberFormat="1" applyFont="1" applyBorder="1" applyAlignment="1" applyProtection="1">
      <alignment horizontal="right" vertical="center"/>
    </xf>
    <xf numFmtId="49" fontId="18" fillId="0" borderId="11" xfId="0" applyNumberFormat="1" applyFont="1" applyBorder="1" applyAlignment="1" applyProtection="1">
      <alignment horizontal="left" vertical="top" wrapText="1" indent="1"/>
    </xf>
    <xf numFmtId="0" fontId="18" fillId="0" borderId="12" xfId="0" applyFont="1" applyBorder="1" applyProtection="1">
      <alignment vertical="top"/>
    </xf>
    <xf numFmtId="0" fontId="18" fillId="0" borderId="12" xfId="0" applyFont="1" applyBorder="1" applyAlignment="1" applyProtection="1">
      <alignment vertical="top" wrapText="1"/>
    </xf>
    <xf numFmtId="0" fontId="18" fillId="0" borderId="12" xfId="0" applyFont="1" applyBorder="1" applyAlignment="1" applyProtection="1">
      <alignment vertical="center"/>
    </xf>
    <xf numFmtId="0" fontId="18" fillId="0" borderId="12" xfId="0" applyFont="1" applyBorder="1">
      <alignment vertical="top"/>
      <protection locked="0"/>
    </xf>
    <xf numFmtId="0" fontId="18" fillId="0" borderId="12" xfId="0" applyFont="1" applyBorder="1" applyAlignment="1">
      <alignment vertical="center"/>
      <protection locked="0"/>
    </xf>
    <xf numFmtId="0" fontId="18" fillId="0" borderId="5" xfId="0" applyFont="1" applyBorder="1" applyAlignment="1" applyProtection="1">
      <alignment horizontal="right" vertical="center"/>
    </xf>
    <xf numFmtId="0" fontId="19" fillId="0" borderId="0" xfId="0" applyFont="1">
      <alignment vertical="top"/>
      <protection locked="0"/>
    </xf>
    <xf numFmtId="0" fontId="9" fillId="0" borderId="16" xfId="0" applyFont="1" applyBorder="1">
      <alignment vertical="top"/>
      <protection locked="0"/>
    </xf>
    <xf numFmtId="7" fontId="9" fillId="6" borderId="17" xfId="0" applyNumberFormat="1" applyFont="1" applyFill="1" applyBorder="1" applyAlignment="1" applyProtection="1">
      <alignment horizontal="right" vertical="center"/>
    </xf>
    <xf numFmtId="0" fontId="21" fillId="6" borderId="0" xfId="0" applyFont="1" applyFill="1" applyAlignment="1">
      <alignment horizontal="left" vertical="center"/>
      <protection locked="0"/>
    </xf>
    <xf numFmtId="0" fontId="16" fillId="0" borderId="12" xfId="0" applyFont="1" applyBorder="1" applyAlignment="1" applyProtection="1">
      <alignment horizontal="left" vertical="center" wrapText="1" indent="5"/>
    </xf>
    <xf numFmtId="0" fontId="23" fillId="7" borderId="3" xfId="0" applyFont="1" applyFill="1" applyBorder="1">
      <alignment vertical="top"/>
      <protection locked="0"/>
    </xf>
    <xf numFmtId="7" fontId="23" fillId="7" borderId="2" xfId="0" applyNumberFormat="1" applyFont="1" applyFill="1" applyBorder="1" applyAlignment="1" applyProtection="1">
      <alignment horizontal="right" vertical="center"/>
    </xf>
    <xf numFmtId="0" fontId="17" fillId="5" borderId="0" xfId="0" applyFont="1" applyFill="1" applyAlignment="1">
      <alignment horizontal="left" vertical="center"/>
      <protection locked="0"/>
    </xf>
    <xf numFmtId="0" fontId="23" fillId="7" borderId="0" xfId="0" applyFont="1" applyFill="1">
      <alignment vertical="top"/>
      <protection locked="0"/>
    </xf>
    <xf numFmtId="7" fontId="23" fillId="7" borderId="5" xfId="0" applyNumberFormat="1" applyFont="1" applyFill="1" applyBorder="1" applyAlignment="1" applyProtection="1">
      <alignment horizontal="right" vertical="center"/>
    </xf>
    <xf numFmtId="0" fontId="23" fillId="7" borderId="15" xfId="0" applyFont="1" applyFill="1" applyBorder="1">
      <alignment vertical="top"/>
      <protection locked="0"/>
    </xf>
    <xf numFmtId="7" fontId="23" fillId="7" borderId="17" xfId="0" applyNumberFormat="1" applyFont="1" applyFill="1" applyBorder="1" applyAlignment="1" applyProtection="1">
      <alignment horizontal="right" vertical="center"/>
    </xf>
    <xf numFmtId="49" fontId="25" fillId="0" borderId="0" xfId="0" applyNumberFormat="1" applyFont="1" applyAlignment="1">
      <alignment horizontal="center" vertical="center" wrapText="1"/>
      <protection locked="0"/>
    </xf>
    <xf numFmtId="49" fontId="0" fillId="0" borderId="21" xfId="0" applyNumberFormat="1" applyBorder="1" applyAlignment="1">
      <alignment vertical="top" wrapText="1"/>
      <protection locked="0"/>
    </xf>
    <xf numFmtId="49" fontId="0" fillId="0" borderId="0" xfId="0" applyNumberFormat="1" applyAlignment="1" applyProtection="1">
      <alignment vertical="top" wrapText="1"/>
    </xf>
    <xf numFmtId="49" fontId="26" fillId="0" borderId="22" xfId="0" applyNumberFormat="1" applyFont="1" applyBorder="1" applyAlignment="1" applyProtection="1">
      <alignment vertical="top" wrapText="1"/>
    </xf>
    <xf numFmtId="49" fontId="0" fillId="0" borderId="0" xfId="0" applyNumberFormat="1" applyAlignment="1">
      <alignment vertical="top" wrapText="1"/>
      <protection locked="0"/>
    </xf>
    <xf numFmtId="49" fontId="0" fillId="0" borderId="22" xfId="0" applyNumberFormat="1" applyBorder="1" applyAlignment="1">
      <alignment vertical="top" wrapText="1"/>
      <protection locked="0"/>
    </xf>
    <xf numFmtId="49" fontId="0" fillId="0" borderId="23" xfId="0" applyNumberFormat="1" applyBorder="1" applyAlignment="1">
      <alignment vertical="top" wrapText="1"/>
      <protection locked="0"/>
    </xf>
    <xf numFmtId="49" fontId="0" fillId="0" borderId="24" xfId="0" applyNumberFormat="1" applyBorder="1" applyAlignment="1" applyProtection="1">
      <alignment vertical="top" wrapText="1"/>
    </xf>
    <xf numFmtId="49" fontId="0" fillId="0" borderId="25" xfId="0" applyNumberFormat="1" applyBorder="1" applyAlignment="1">
      <alignment vertical="top" wrapText="1"/>
      <protection locked="0"/>
    </xf>
    <xf numFmtId="49" fontId="0" fillId="0" borderId="25" xfId="0" applyNumberFormat="1" applyBorder="1" applyAlignment="1" applyProtection="1">
      <alignment vertical="top" wrapText="1"/>
    </xf>
    <xf numFmtId="0" fontId="0" fillId="0" borderId="25" xfId="0" applyBorder="1">
      <alignment vertical="top"/>
      <protection locked="0"/>
    </xf>
    <xf numFmtId="49" fontId="0" fillId="0" borderId="24" xfId="0" applyNumberFormat="1" applyBorder="1" applyAlignment="1">
      <alignment vertical="top" wrapText="1"/>
      <protection locked="0"/>
    </xf>
    <xf numFmtId="49" fontId="20" fillId="6" borderId="14" xfId="0" applyNumberFormat="1" applyFont="1" applyFill="1" applyBorder="1" applyAlignment="1" applyProtection="1">
      <alignment horizontal="left" vertical="center" wrapText="1" indent="11"/>
    </xf>
    <xf numFmtId="49" fontId="20" fillId="6" borderId="15" xfId="0" applyNumberFormat="1" applyFont="1" applyFill="1" applyBorder="1" applyAlignment="1" applyProtection="1">
      <alignment horizontal="left" vertical="center" wrapText="1" indent="11"/>
    </xf>
    <xf numFmtId="49" fontId="20" fillId="6" borderId="16" xfId="0" applyNumberFormat="1" applyFont="1" applyFill="1" applyBorder="1" applyAlignment="1" applyProtection="1">
      <alignment horizontal="left" vertical="center" wrapText="1" indent="11"/>
    </xf>
    <xf numFmtId="0" fontId="0" fillId="0" borderId="1" xfId="0" applyBorder="1" applyAlignment="1" applyProtection="1">
      <alignment horizontal="center" vertical="center"/>
    </xf>
    <xf numFmtId="0" fontId="0" fillId="0" borderId="4" xfId="0" applyBorder="1" applyAlignment="1" applyProtection="1">
      <alignment horizontal="center" vertical="center"/>
    </xf>
    <xf numFmtId="0" fontId="2" fillId="2" borderId="3"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0" xfId="0" applyFont="1" applyFill="1" applyAlignment="1" applyProtection="1">
      <alignment horizontal="center" vertical="center" wrapText="1"/>
    </xf>
    <xf numFmtId="0" fontId="2" fillId="2" borderId="5" xfId="0" applyFont="1" applyFill="1" applyBorder="1" applyAlignment="1" applyProtection="1">
      <alignment horizontal="center" vertical="center" wrapText="1"/>
    </xf>
    <xf numFmtId="0" fontId="5" fillId="2" borderId="0" xfId="0" applyFont="1" applyFill="1" applyAlignment="1" applyProtection="1">
      <alignment horizontal="center" vertical="center" wrapText="1"/>
    </xf>
    <xf numFmtId="0" fontId="5" fillId="2" borderId="5" xfId="0" applyFont="1" applyFill="1" applyBorder="1" applyAlignment="1" applyProtection="1">
      <alignment horizontal="center" vertical="center" wrapText="1"/>
    </xf>
    <xf numFmtId="0" fontId="10" fillId="2" borderId="8" xfId="0" applyFont="1" applyFill="1" applyBorder="1" applyAlignment="1">
      <alignment horizontal="center" vertical="center"/>
      <protection locked="0"/>
    </xf>
    <xf numFmtId="0" fontId="10" fillId="2" borderId="7" xfId="0" applyFont="1" applyFill="1" applyBorder="1" applyAlignment="1">
      <alignment horizontal="center" vertical="center"/>
      <protection locked="0"/>
    </xf>
    <xf numFmtId="49" fontId="22" fillId="7" borderId="1" xfId="0" applyNumberFormat="1" applyFont="1" applyFill="1" applyBorder="1" applyAlignment="1" applyProtection="1">
      <alignment horizontal="left" vertical="center" wrapText="1" indent="1"/>
    </xf>
    <xf numFmtId="49" fontId="22" fillId="7" borderId="3" xfId="0" applyNumberFormat="1" applyFont="1" applyFill="1" applyBorder="1" applyAlignment="1" applyProtection="1">
      <alignment horizontal="left" vertical="center" wrapText="1" indent="1"/>
    </xf>
    <xf numFmtId="49" fontId="22" fillId="7" borderId="4" xfId="0" applyNumberFormat="1" applyFont="1" applyFill="1" applyBorder="1" applyAlignment="1" applyProtection="1">
      <alignment horizontal="left" vertical="center" wrapText="1" indent="1"/>
    </xf>
    <xf numFmtId="49" fontId="22" fillId="7" borderId="0" xfId="0" applyNumberFormat="1" applyFont="1" applyFill="1" applyAlignment="1" applyProtection="1">
      <alignment horizontal="left" vertical="center" wrapText="1" indent="1"/>
    </xf>
    <xf numFmtId="49" fontId="22" fillId="7" borderId="14" xfId="0" applyNumberFormat="1" applyFont="1" applyFill="1" applyBorder="1" applyAlignment="1" applyProtection="1">
      <alignment horizontal="left" vertical="center" wrapText="1" indent="1"/>
    </xf>
    <xf numFmtId="49" fontId="22" fillId="7" borderId="15" xfId="0" applyNumberFormat="1" applyFont="1" applyFill="1" applyBorder="1" applyAlignment="1" applyProtection="1">
      <alignment horizontal="left" vertical="center" wrapText="1" indent="1"/>
    </xf>
    <xf numFmtId="49" fontId="24" fillId="0" borderId="19" xfId="0" applyNumberFormat="1" applyFont="1" applyBorder="1" applyAlignment="1">
      <alignment horizontal="center" vertical="center" wrapText="1"/>
      <protection locked="0"/>
    </xf>
    <xf numFmtId="49" fontId="24" fillId="0" borderId="20" xfId="0" applyNumberFormat="1" applyFont="1" applyBorder="1" applyAlignment="1">
      <alignment horizontal="center" vertical="center" wrapText="1"/>
      <protection locked="0"/>
    </xf>
    <xf numFmtId="49" fontId="24" fillId="0" borderId="18" xfId="0" applyNumberFormat="1" applyFont="1" applyBorder="1" applyAlignment="1">
      <alignment horizontal="center" vertical="center" wrapText="1"/>
      <protection locked="0"/>
    </xf>
  </cellXfs>
  <cellStyles count="1">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108585</xdr:colOff>
      <xdr:row>0</xdr:row>
      <xdr:rowOff>55245</xdr:rowOff>
    </xdr:from>
    <xdr:to>
      <xdr:col>0</xdr:col>
      <xdr:colOff>1080585</xdr:colOff>
      <xdr:row>3</xdr:row>
      <xdr:rowOff>437085</xdr:rowOff>
    </xdr:to>
    <xdr:sp macro="" textlink="">
      <xdr:nvSpPr>
        <xdr:cNvPr id="2" name="ImageCell2">
          <a:extLst>
            <a:ext uri="{FF2B5EF4-FFF2-40B4-BE49-F238E27FC236}">
              <a16:creationId xmlns:a16="http://schemas.microsoft.com/office/drawing/2014/main" id="{00000000-0008-0000-0000-000002000000}"/>
            </a:ext>
          </a:extLst>
        </xdr:cNvPr>
        <xdr:cNvSpPr/>
      </xdr:nvSpPr>
      <xdr:spPr>
        <a:xfrm>
          <a:off x="108585" y="55245"/>
          <a:ext cx="972000" cy="900000"/>
        </a:xfrm>
        <a:prstGeom prst="rect">
          <a:avLst/>
        </a:prstGeom>
        <a:blipFill dpi="0">
          <a:blip xmlns:r="http://schemas.openxmlformats.org/officeDocument/2006/relationships" r:embed="rId1"/>
          <a:srcRect/>
          <a:stretch>
            <a:fillRect/>
          </a:stretch>
        </a:blipFill>
      </xdr:spPr>
    </xdr:sp>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9"/>
  <sheetViews>
    <sheetView showZeros="0" tabSelected="1" zoomScaleNormal="100" workbookViewId="0">
      <pane ySplit="8" topLeftCell="A9" activePane="bottomLeft" state="frozen"/>
      <selection pane="bottomLeft" activeCell="A9" sqref="A9"/>
    </sheetView>
  </sheetViews>
  <sheetFormatPr baseColWidth="10" defaultColWidth="10" defaultRowHeight="15" customHeight="1" x14ac:dyDescent="0.2"/>
  <cols>
    <col min="1" max="1" width="19.125" style="1" customWidth="1"/>
    <col min="2" max="2" width="0" style="1" hidden="1" customWidth="1"/>
    <col min="3" max="3" width="55.5" style="1" customWidth="1"/>
    <col min="4" max="4" width="13.625" style="1" customWidth="1"/>
    <col min="5" max="5" width="0" hidden="1" customWidth="1"/>
    <col min="6" max="6" width="14" style="1" customWidth="1"/>
    <col min="7" max="7" width="12.625" customWidth="1"/>
    <col min="8" max="8" width="10.875" style="1" hidden="1" customWidth="1"/>
    <col min="9" max="9" width="18.125" customWidth="1"/>
    <col min="10" max="12" width="0" hidden="1" customWidth="1"/>
    <col min="13" max="13" width="19.125" style="1" customWidth="1"/>
    <col min="14" max="14" width="0" hidden="1" customWidth="1"/>
  </cols>
  <sheetData>
    <row r="1" spans="1:14" ht="18.75" customHeight="1" x14ac:dyDescent="0.2">
      <c r="A1" s="83"/>
      <c r="B1" s="2"/>
      <c r="C1" s="85" t="s">
        <v>0</v>
      </c>
      <c r="D1" s="85"/>
      <c r="E1" s="85"/>
      <c r="F1" s="85"/>
      <c r="G1" s="85"/>
      <c r="H1" s="85"/>
      <c r="I1" s="85"/>
      <c r="J1" s="85"/>
      <c r="K1" s="85"/>
      <c r="L1" s="85"/>
      <c r="M1" s="86"/>
      <c r="N1" s="3"/>
    </row>
    <row r="2" spans="1:14" ht="15" customHeight="1" x14ac:dyDescent="0.2">
      <c r="A2" s="84"/>
      <c r="B2" s="4"/>
      <c r="C2" s="87"/>
      <c r="D2" s="87"/>
      <c r="E2" s="87"/>
      <c r="F2" s="87"/>
      <c r="G2" s="87"/>
      <c r="H2" s="87"/>
      <c r="I2" s="87"/>
      <c r="J2" s="87"/>
      <c r="K2" s="87"/>
      <c r="L2" s="87"/>
      <c r="M2" s="88"/>
      <c r="N2" s="5"/>
    </row>
    <row r="3" spans="1:14" ht="7.5" customHeight="1" x14ac:dyDescent="0.2">
      <c r="A3" s="84"/>
      <c r="B3" s="6"/>
      <c r="C3" s="89" t="s">
        <v>1</v>
      </c>
      <c r="D3" s="89"/>
      <c r="E3" s="89"/>
      <c r="F3" s="89"/>
      <c r="G3" s="89"/>
      <c r="H3" s="89"/>
      <c r="I3" s="89"/>
      <c r="J3" s="89"/>
      <c r="K3" s="89"/>
      <c r="L3" s="89"/>
      <c r="M3" s="90"/>
      <c r="N3" s="7"/>
    </row>
    <row r="4" spans="1:14" ht="40.5" customHeight="1" x14ac:dyDescent="0.2">
      <c r="A4" s="84"/>
      <c r="B4" s="8"/>
      <c r="C4" s="89"/>
      <c r="D4" s="89"/>
      <c r="E4" s="89"/>
      <c r="F4" s="89"/>
      <c r="G4" s="89"/>
      <c r="H4" s="89"/>
      <c r="I4" s="89"/>
      <c r="J4" s="89"/>
      <c r="K4" s="89"/>
      <c r="L4" s="89"/>
      <c r="M4" s="90"/>
      <c r="N4" s="9"/>
    </row>
    <row r="5" spans="1:14" ht="18.75" customHeight="1" x14ac:dyDescent="0.2">
      <c r="A5" s="10" t="s">
        <v>2</v>
      </c>
      <c r="B5" s="11"/>
      <c r="C5" s="91" t="s">
        <v>3</v>
      </c>
      <c r="D5" s="91"/>
      <c r="E5" s="91"/>
      <c r="F5" s="91"/>
      <c r="G5" s="91"/>
      <c r="H5" s="91"/>
      <c r="I5" s="91"/>
      <c r="J5" s="91"/>
      <c r="K5" s="91"/>
      <c r="L5" s="91"/>
      <c r="M5" s="92"/>
      <c r="N5" s="12"/>
    </row>
    <row r="6" spans="1:14" ht="7.5" customHeight="1" x14ac:dyDescent="0.2">
      <c r="A6" s="5"/>
      <c r="B6" s="13"/>
      <c r="C6" s="13"/>
      <c r="D6"/>
      <c r="H6"/>
      <c r="M6"/>
      <c r="N6" s="5"/>
    </row>
    <row r="7" spans="1:14" ht="10.5" customHeight="1" x14ac:dyDescent="0.2">
      <c r="A7" s="14"/>
      <c r="B7" s="15"/>
      <c r="D7" s="16"/>
      <c r="F7" s="16"/>
      <c r="G7" s="16"/>
      <c r="H7" s="17"/>
      <c r="I7" s="16"/>
      <c r="M7" s="16"/>
      <c r="N7" s="14"/>
    </row>
    <row r="8" spans="1:14" ht="37.5" customHeight="1" x14ac:dyDescent="0.2">
      <c r="A8" s="18" t="s">
        <v>4</v>
      </c>
      <c r="B8" s="19" t="s">
        <v>5</v>
      </c>
      <c r="C8" s="19" t="s">
        <v>6</v>
      </c>
      <c r="D8" s="20" t="s">
        <v>7</v>
      </c>
      <c r="E8" s="21"/>
      <c r="F8" s="19" t="s">
        <v>8</v>
      </c>
      <c r="G8" s="20" t="s">
        <v>9</v>
      </c>
      <c r="H8" s="20" t="s">
        <v>10</v>
      </c>
      <c r="I8" s="20" t="s">
        <v>11</v>
      </c>
      <c r="J8" s="21"/>
      <c r="K8" s="21"/>
      <c r="L8" s="21"/>
      <c r="M8" s="22" t="s">
        <v>12</v>
      </c>
      <c r="N8" s="23" t="s">
        <v>13</v>
      </c>
    </row>
    <row r="9" spans="1:14" ht="21.75" customHeight="1" x14ac:dyDescent="0.2">
      <c r="A9" s="24" t="s">
        <v>14</v>
      </c>
      <c r="B9" s="25"/>
      <c r="C9" s="26" t="s">
        <v>15</v>
      </c>
      <c r="D9" s="27"/>
      <c r="E9" s="28"/>
      <c r="F9" s="27"/>
      <c r="G9" s="29"/>
      <c r="H9" s="30"/>
      <c r="I9" s="28"/>
      <c r="J9" s="28"/>
      <c r="K9" s="28"/>
      <c r="L9" s="28"/>
      <c r="M9" s="31"/>
      <c r="N9" s="32"/>
    </row>
    <row r="10" spans="1:14" ht="37.5" customHeight="1" x14ac:dyDescent="0.2">
      <c r="A10" s="24" t="s">
        <v>16</v>
      </c>
      <c r="B10" s="33"/>
      <c r="C10" s="34" t="s">
        <v>17</v>
      </c>
      <c r="D10" s="27"/>
      <c r="E10" s="28"/>
      <c r="F10" s="27"/>
      <c r="G10" s="29"/>
      <c r="H10" s="30"/>
      <c r="I10" s="28"/>
      <c r="J10" s="28"/>
      <c r="K10" s="28"/>
      <c r="L10" s="28"/>
      <c r="M10" s="31"/>
      <c r="N10" s="32"/>
    </row>
    <row r="11" spans="1:14" ht="26.25" customHeight="1" x14ac:dyDescent="0.2">
      <c r="A11" s="24" t="s">
        <v>18</v>
      </c>
      <c r="B11" s="33"/>
      <c r="C11" s="34" t="s">
        <v>19</v>
      </c>
      <c r="D11" s="27"/>
      <c r="E11" s="28"/>
      <c r="F11" s="27"/>
      <c r="G11" s="29"/>
      <c r="H11" s="30"/>
      <c r="I11" s="28"/>
      <c r="J11" s="28"/>
      <c r="K11" s="28"/>
      <c r="L11" s="28"/>
      <c r="M11" s="31"/>
      <c r="N11" s="32"/>
    </row>
    <row r="12" spans="1:14" ht="22.5" customHeight="1" x14ac:dyDescent="0.2">
      <c r="A12" s="24" t="s">
        <v>20</v>
      </c>
      <c r="B12" s="33"/>
      <c r="C12" s="35" t="s">
        <v>21</v>
      </c>
      <c r="D12" s="27"/>
      <c r="E12" s="28"/>
      <c r="F12" s="27"/>
      <c r="G12" s="29"/>
      <c r="H12" s="30"/>
      <c r="I12" s="28"/>
      <c r="J12" s="28"/>
      <c r="K12" s="28"/>
      <c r="L12" s="28"/>
      <c r="M12" s="31"/>
      <c r="N12" s="32"/>
    </row>
    <row r="13" spans="1:14" ht="24.75" customHeight="1" x14ac:dyDescent="0.2">
      <c r="A13" s="36" t="s">
        <v>22</v>
      </c>
      <c r="B13" s="37"/>
      <c r="C13" s="38" t="s">
        <v>23</v>
      </c>
      <c r="D13" s="27"/>
      <c r="E13" s="28"/>
      <c r="F13" s="27"/>
      <c r="G13" s="29"/>
      <c r="H13" s="30"/>
      <c r="I13" s="28"/>
      <c r="J13" s="28"/>
      <c r="K13" s="28"/>
      <c r="L13" s="28"/>
      <c r="M13" s="31"/>
      <c r="N13" s="32"/>
    </row>
    <row r="14" spans="1:14" ht="18.75" customHeight="1" x14ac:dyDescent="0.2">
      <c r="A14" s="36" t="s">
        <v>24</v>
      </c>
      <c r="B14" s="37"/>
      <c r="C14" s="39" t="s">
        <v>25</v>
      </c>
      <c r="D14" s="27"/>
      <c r="E14" s="28"/>
      <c r="F14" s="27"/>
      <c r="G14" s="29"/>
      <c r="H14" s="30"/>
      <c r="I14" s="28"/>
      <c r="J14" s="28"/>
      <c r="K14" s="28"/>
      <c r="L14" s="28"/>
      <c r="M14" s="31"/>
      <c r="N14" s="32"/>
    </row>
    <row r="15" spans="1:14" ht="24.75" customHeight="1" x14ac:dyDescent="0.2">
      <c r="A15" s="36" t="s">
        <v>26</v>
      </c>
      <c r="B15" s="37"/>
      <c r="C15" s="40" t="s">
        <v>27</v>
      </c>
      <c r="D15" s="41" t="s">
        <v>28</v>
      </c>
      <c r="E15" s="42"/>
      <c r="F15" s="43">
        <v>27</v>
      </c>
      <c r="G15" s="44"/>
      <c r="H15" s="45">
        <v>1</v>
      </c>
      <c r="I15" s="46"/>
      <c r="J15" s="47"/>
      <c r="K15" s="46"/>
      <c r="L15" s="46"/>
      <c r="M15" s="48">
        <f>IF(ISNUMBER($K15),IF(ISNUMBER($G15),ROUND($K15*$G15,2),ROUND($K15*$F15,2)),IF(ISNUMBER($G15),ROUND($I15*$G15,2),ROUND($I15*$F15,2)))</f>
        <v>0</v>
      </c>
      <c r="N15" s="32"/>
    </row>
    <row r="16" spans="1:14" ht="18" customHeight="1" x14ac:dyDescent="0.2">
      <c r="A16" s="49" t="s">
        <v>29</v>
      </c>
      <c r="B16" s="50"/>
      <c r="C16" s="51" t="s">
        <v>30</v>
      </c>
      <c r="D16" s="52"/>
      <c r="E16" s="53"/>
      <c r="F16" s="52"/>
      <c r="G16" s="53"/>
      <c r="H16" s="52"/>
      <c r="I16" s="54"/>
      <c r="J16" s="53"/>
      <c r="K16" s="53"/>
      <c r="L16" s="53"/>
      <c r="M16" s="55"/>
      <c r="N16" s="56"/>
    </row>
    <row r="17" spans="1:14" ht="22.5" customHeight="1" x14ac:dyDescent="0.2">
      <c r="A17" s="24" t="s">
        <v>31</v>
      </c>
      <c r="B17" s="33"/>
      <c r="C17" s="35" t="s">
        <v>32</v>
      </c>
      <c r="D17" s="27"/>
      <c r="E17" s="28"/>
      <c r="F17" s="27"/>
      <c r="G17" s="29"/>
      <c r="H17" s="30"/>
      <c r="I17" s="28"/>
      <c r="J17" s="28"/>
      <c r="K17" s="28"/>
      <c r="L17" s="28"/>
      <c r="M17" s="31"/>
      <c r="N17" s="32"/>
    </row>
    <row r="18" spans="1:14" ht="24.75" customHeight="1" x14ac:dyDescent="0.2">
      <c r="A18" s="36" t="s">
        <v>33</v>
      </c>
      <c r="B18" s="37"/>
      <c r="C18" s="38" t="s">
        <v>34</v>
      </c>
      <c r="D18" s="27"/>
      <c r="E18" s="28"/>
      <c r="F18" s="27"/>
      <c r="G18" s="29"/>
      <c r="H18" s="30"/>
      <c r="I18" s="28"/>
      <c r="J18" s="28"/>
      <c r="K18" s="28"/>
      <c r="L18" s="28"/>
      <c r="M18" s="31"/>
      <c r="N18" s="32"/>
    </row>
    <row r="19" spans="1:14" ht="18.75" customHeight="1" x14ac:dyDescent="0.2">
      <c r="A19" s="36" t="s">
        <v>35</v>
      </c>
      <c r="B19" s="37"/>
      <c r="C19" s="39" t="s">
        <v>25</v>
      </c>
      <c r="D19" s="27"/>
      <c r="E19" s="28"/>
      <c r="F19" s="27"/>
      <c r="G19" s="29"/>
      <c r="H19" s="30"/>
      <c r="I19" s="28"/>
      <c r="J19" s="28"/>
      <c r="K19" s="28"/>
      <c r="L19" s="28"/>
      <c r="M19" s="31"/>
      <c r="N19" s="32"/>
    </row>
    <row r="20" spans="1:14" ht="24.75" customHeight="1" x14ac:dyDescent="0.2">
      <c r="A20" s="36" t="s">
        <v>36</v>
      </c>
      <c r="B20" s="37"/>
      <c r="C20" s="40" t="s">
        <v>37</v>
      </c>
      <c r="D20" s="41" t="s">
        <v>28</v>
      </c>
      <c r="E20" s="42"/>
      <c r="F20" s="43">
        <v>28</v>
      </c>
      <c r="G20" s="44"/>
      <c r="H20" s="45">
        <v>1</v>
      </c>
      <c r="I20" s="46"/>
      <c r="J20" s="47"/>
      <c r="K20" s="46"/>
      <c r="L20" s="46"/>
      <c r="M20" s="48">
        <f>IF(ISNUMBER($K20),IF(ISNUMBER($G20),ROUND($K20*$G20,2),ROUND($K20*$F20,2)),IF(ISNUMBER($G20),ROUND($I20*$G20,2),ROUND($I20*$F20,2)))</f>
        <v>0</v>
      </c>
      <c r="N20" s="32"/>
    </row>
    <row r="21" spans="1:14" ht="18" customHeight="1" x14ac:dyDescent="0.2">
      <c r="A21" s="49" t="s">
        <v>29</v>
      </c>
      <c r="B21" s="50"/>
      <c r="C21" s="51" t="s">
        <v>38</v>
      </c>
      <c r="D21" s="52"/>
      <c r="E21" s="53"/>
      <c r="F21" s="52"/>
      <c r="G21" s="53"/>
      <c r="H21" s="52"/>
      <c r="I21" s="54"/>
      <c r="J21" s="53"/>
      <c r="K21" s="53"/>
      <c r="L21" s="53"/>
      <c r="M21" s="55"/>
      <c r="N21" s="56"/>
    </row>
    <row r="22" spans="1:14" ht="24.75" customHeight="1" x14ac:dyDescent="0.2">
      <c r="A22" s="36" t="s">
        <v>39</v>
      </c>
      <c r="B22" s="37"/>
      <c r="C22" s="38" t="s">
        <v>40</v>
      </c>
      <c r="D22" s="27"/>
      <c r="E22" s="28"/>
      <c r="F22" s="27"/>
      <c r="G22" s="29"/>
      <c r="H22" s="30"/>
      <c r="I22" s="28"/>
      <c r="J22" s="28"/>
      <c r="K22" s="28"/>
      <c r="L22" s="28"/>
      <c r="M22" s="31"/>
      <c r="N22" s="32"/>
    </row>
    <row r="23" spans="1:14" ht="18.75" customHeight="1" x14ac:dyDescent="0.2">
      <c r="A23" s="36" t="s">
        <v>41</v>
      </c>
      <c r="B23" s="37"/>
      <c r="C23" s="39" t="s">
        <v>25</v>
      </c>
      <c r="D23" s="27"/>
      <c r="E23" s="28"/>
      <c r="F23" s="27"/>
      <c r="G23" s="29"/>
      <c r="H23" s="30"/>
      <c r="I23" s="28"/>
      <c r="J23" s="28"/>
      <c r="K23" s="28"/>
      <c r="L23" s="28"/>
      <c r="M23" s="31"/>
      <c r="N23" s="32"/>
    </row>
    <row r="24" spans="1:14" ht="24.75" customHeight="1" x14ac:dyDescent="0.2">
      <c r="A24" s="36" t="s">
        <v>42</v>
      </c>
      <c r="B24" s="37"/>
      <c r="C24" s="40" t="s">
        <v>43</v>
      </c>
      <c r="D24" s="41" t="s">
        <v>28</v>
      </c>
      <c r="E24" s="42"/>
      <c r="F24" s="43">
        <v>13</v>
      </c>
      <c r="G24" s="44"/>
      <c r="H24" s="45">
        <v>1</v>
      </c>
      <c r="I24" s="46"/>
      <c r="J24" s="47"/>
      <c r="K24" s="46"/>
      <c r="L24" s="46"/>
      <c r="M24" s="48">
        <f>IF(ISNUMBER($K24),IF(ISNUMBER($G24),ROUND($K24*$G24,2),ROUND($K24*$F24,2)),IF(ISNUMBER($G24),ROUND($I24*$G24,2),ROUND($I24*$F24,2)))</f>
        <v>0</v>
      </c>
      <c r="N24" s="32"/>
    </row>
    <row r="25" spans="1:14" ht="18" customHeight="1" x14ac:dyDescent="0.2">
      <c r="A25" s="49" t="s">
        <v>29</v>
      </c>
      <c r="B25" s="50"/>
      <c r="C25" s="51" t="s">
        <v>44</v>
      </c>
      <c r="D25" s="52"/>
      <c r="E25" s="53"/>
      <c r="F25" s="52"/>
      <c r="G25" s="53"/>
      <c r="H25" s="52"/>
      <c r="I25" s="54"/>
      <c r="J25" s="53"/>
      <c r="K25" s="53"/>
      <c r="L25" s="53"/>
      <c r="M25" s="55"/>
      <c r="N25" s="56"/>
    </row>
    <row r="26" spans="1:14" ht="22.5" customHeight="1" x14ac:dyDescent="0.2">
      <c r="A26" s="80" t="s">
        <v>45</v>
      </c>
      <c r="B26" s="81"/>
      <c r="C26" s="81"/>
      <c r="D26" s="81"/>
      <c r="E26" s="81"/>
      <c r="F26" s="81"/>
      <c r="G26" s="81"/>
      <c r="H26" s="81"/>
      <c r="I26" s="82"/>
      <c r="J26" s="57"/>
      <c r="K26" s="57"/>
      <c r="L26" s="57"/>
      <c r="M26" s="58">
        <f>M$15+M$20+M$24</f>
        <v>0</v>
      </c>
      <c r="N26" s="59"/>
    </row>
    <row r="27" spans="1:14" ht="26.25" customHeight="1" x14ac:dyDescent="0.2">
      <c r="A27" s="24" t="s">
        <v>46</v>
      </c>
      <c r="B27" s="33"/>
      <c r="C27" s="34" t="s">
        <v>47</v>
      </c>
      <c r="D27" s="27"/>
      <c r="E27" s="28"/>
      <c r="F27" s="27"/>
      <c r="G27" s="29"/>
      <c r="H27" s="30"/>
      <c r="I27" s="28"/>
      <c r="J27" s="28"/>
      <c r="K27" s="28"/>
      <c r="L27" s="28"/>
      <c r="M27" s="31"/>
      <c r="N27" s="32"/>
    </row>
    <row r="28" spans="1:14" ht="22.5" customHeight="1" x14ac:dyDescent="0.2">
      <c r="A28" s="24" t="s">
        <v>48</v>
      </c>
      <c r="B28" s="33"/>
      <c r="C28" s="35" t="s">
        <v>49</v>
      </c>
      <c r="D28" s="27"/>
      <c r="E28" s="28"/>
      <c r="F28" s="27"/>
      <c r="G28" s="29"/>
      <c r="H28" s="30"/>
      <c r="I28" s="28"/>
      <c r="J28" s="28"/>
      <c r="K28" s="28"/>
      <c r="L28" s="28"/>
      <c r="M28" s="31"/>
      <c r="N28" s="32"/>
    </row>
    <row r="29" spans="1:14" ht="24.75" customHeight="1" x14ac:dyDescent="0.2">
      <c r="A29" s="36" t="s">
        <v>50</v>
      </c>
      <c r="B29" s="37"/>
      <c r="C29" s="38" t="s">
        <v>51</v>
      </c>
      <c r="D29" s="41" t="s">
        <v>28</v>
      </c>
      <c r="E29" s="42"/>
      <c r="F29" s="43">
        <v>2</v>
      </c>
      <c r="G29" s="44"/>
      <c r="H29" s="45">
        <v>1</v>
      </c>
      <c r="I29" s="46"/>
      <c r="J29" s="47"/>
      <c r="K29" s="46"/>
      <c r="L29" s="46"/>
      <c r="M29" s="48">
        <f>IF(ISNUMBER($K29),IF(ISNUMBER($G29),ROUND($K29*$G29,2),ROUND($K29*$F29,2)),IF(ISNUMBER($G29),ROUND($I29*$G29,2),ROUND($I29*$F29,2)))</f>
        <v>0</v>
      </c>
      <c r="N29" s="32"/>
    </row>
    <row r="30" spans="1:14" ht="28.5" customHeight="1" x14ac:dyDescent="0.2">
      <c r="A30" s="49" t="s">
        <v>29</v>
      </c>
      <c r="B30" s="50"/>
      <c r="C30" s="51" t="s">
        <v>52</v>
      </c>
      <c r="D30" s="52"/>
      <c r="E30" s="53"/>
      <c r="F30" s="52"/>
      <c r="G30" s="53"/>
      <c r="H30" s="52"/>
      <c r="I30" s="54"/>
      <c r="J30" s="53"/>
      <c r="K30" s="53"/>
      <c r="L30" s="53"/>
      <c r="M30" s="55"/>
      <c r="N30" s="56"/>
    </row>
    <row r="31" spans="1:14" ht="24.75" customHeight="1" x14ac:dyDescent="0.2">
      <c r="A31" s="36" t="s">
        <v>53</v>
      </c>
      <c r="B31" s="37"/>
      <c r="C31" s="38" t="s">
        <v>54</v>
      </c>
      <c r="D31" s="41" t="s">
        <v>28</v>
      </c>
      <c r="E31" s="42"/>
      <c r="F31" s="43">
        <v>6</v>
      </c>
      <c r="G31" s="44"/>
      <c r="H31" s="45">
        <v>1</v>
      </c>
      <c r="I31" s="46"/>
      <c r="J31" s="47"/>
      <c r="K31" s="46"/>
      <c r="L31" s="46"/>
      <c r="M31" s="48">
        <f>IF(ISNUMBER($K31),IF(ISNUMBER($G31),ROUND($K31*$G31,2),ROUND($K31*$F31,2)),IF(ISNUMBER($G31),ROUND($I31*$G31,2),ROUND($I31*$F31,2)))</f>
        <v>0</v>
      </c>
      <c r="N31" s="32"/>
    </row>
    <row r="32" spans="1:14" ht="28.5" customHeight="1" x14ac:dyDescent="0.2">
      <c r="A32" s="49" t="s">
        <v>29</v>
      </c>
      <c r="B32" s="50"/>
      <c r="C32" s="51" t="s">
        <v>55</v>
      </c>
      <c r="D32" s="52"/>
      <c r="E32" s="53"/>
      <c r="F32" s="52"/>
      <c r="G32" s="53"/>
      <c r="H32" s="52"/>
      <c r="I32" s="54"/>
      <c r="J32" s="53"/>
      <c r="K32" s="53"/>
      <c r="L32" s="53"/>
      <c r="M32" s="55"/>
      <c r="N32" s="56"/>
    </row>
    <row r="33" spans="1:14" ht="22.5" customHeight="1" x14ac:dyDescent="0.2">
      <c r="A33" s="24" t="s">
        <v>56</v>
      </c>
      <c r="B33" s="33"/>
      <c r="C33" s="35" t="s">
        <v>57</v>
      </c>
      <c r="D33" s="27"/>
      <c r="E33" s="28"/>
      <c r="F33" s="27"/>
      <c r="G33" s="29"/>
      <c r="H33" s="30"/>
      <c r="I33" s="28"/>
      <c r="J33" s="28"/>
      <c r="K33" s="28"/>
      <c r="L33" s="28"/>
      <c r="M33" s="31"/>
      <c r="N33" s="32"/>
    </row>
    <row r="34" spans="1:14" ht="18.75" customHeight="1" x14ac:dyDescent="0.2">
      <c r="A34" s="36" t="s">
        <v>58</v>
      </c>
      <c r="B34" s="37"/>
      <c r="C34" s="38" t="s">
        <v>59</v>
      </c>
      <c r="D34" s="27"/>
      <c r="E34" s="28"/>
      <c r="F34" s="27"/>
      <c r="G34" s="29"/>
      <c r="H34" s="30"/>
      <c r="I34" s="28"/>
      <c r="J34" s="28"/>
      <c r="K34" s="28"/>
      <c r="L34" s="28"/>
      <c r="M34" s="31"/>
      <c r="N34" s="32"/>
    </row>
    <row r="35" spans="1:14" ht="18.75" customHeight="1" x14ac:dyDescent="0.2">
      <c r="A35" s="36" t="s">
        <v>60</v>
      </c>
      <c r="B35" s="37"/>
      <c r="C35" s="39" t="s">
        <v>25</v>
      </c>
      <c r="D35" s="27"/>
      <c r="E35" s="28"/>
      <c r="F35" s="27"/>
      <c r="G35" s="29"/>
      <c r="H35" s="30"/>
      <c r="I35" s="28"/>
      <c r="J35" s="28"/>
      <c r="K35" s="28"/>
      <c r="L35" s="28"/>
      <c r="M35" s="31"/>
      <c r="N35" s="32"/>
    </row>
    <row r="36" spans="1:14" ht="18.75" customHeight="1" x14ac:dyDescent="0.2">
      <c r="A36" s="36" t="s">
        <v>61</v>
      </c>
      <c r="B36" s="37"/>
      <c r="C36" s="40" t="s">
        <v>62</v>
      </c>
      <c r="D36" s="41" t="s">
        <v>28</v>
      </c>
      <c r="E36" s="42"/>
      <c r="F36" s="43">
        <v>16</v>
      </c>
      <c r="G36" s="44"/>
      <c r="H36" s="45">
        <v>1</v>
      </c>
      <c r="I36" s="46"/>
      <c r="J36" s="47"/>
      <c r="K36" s="46"/>
      <c r="L36" s="46"/>
      <c r="M36" s="48">
        <f>IF(ISNUMBER($K36),IF(ISNUMBER($G36),ROUND($K36*$G36,2),ROUND($K36*$F36,2)),IF(ISNUMBER($G36),ROUND($I36*$G36,2),ROUND($I36*$F36,2)))</f>
        <v>0</v>
      </c>
      <c r="N36" s="32"/>
    </row>
    <row r="37" spans="1:14" ht="28.5" customHeight="1" x14ac:dyDescent="0.2">
      <c r="A37" s="49" t="s">
        <v>29</v>
      </c>
      <c r="B37" s="50"/>
      <c r="C37" s="51" t="s">
        <v>63</v>
      </c>
      <c r="D37" s="52"/>
      <c r="E37" s="53"/>
      <c r="F37" s="52"/>
      <c r="G37" s="53"/>
      <c r="H37" s="52"/>
      <c r="I37" s="54"/>
      <c r="J37" s="53"/>
      <c r="K37" s="53"/>
      <c r="L37" s="53"/>
      <c r="M37" s="55"/>
      <c r="N37" s="56"/>
    </row>
    <row r="38" spans="1:14" ht="22.5" customHeight="1" x14ac:dyDescent="0.2">
      <c r="A38" s="80" t="s">
        <v>64</v>
      </c>
      <c r="B38" s="81"/>
      <c r="C38" s="81"/>
      <c r="D38" s="81"/>
      <c r="E38" s="81"/>
      <c r="F38" s="81"/>
      <c r="G38" s="81"/>
      <c r="H38" s="81"/>
      <c r="I38" s="82"/>
      <c r="J38" s="57"/>
      <c r="K38" s="57"/>
      <c r="L38" s="57"/>
      <c r="M38" s="58">
        <f>M$29+M$31+M$36</f>
        <v>0</v>
      </c>
      <c r="N38" s="59"/>
    </row>
    <row r="39" spans="1:14" ht="26.25" customHeight="1" x14ac:dyDescent="0.2">
      <c r="A39" s="24" t="s">
        <v>65</v>
      </c>
      <c r="B39" s="33"/>
      <c r="C39" s="34" t="s">
        <v>66</v>
      </c>
      <c r="D39" s="27"/>
      <c r="E39" s="28"/>
      <c r="F39" s="27"/>
      <c r="G39" s="29"/>
      <c r="H39" s="30"/>
      <c r="I39" s="28"/>
      <c r="J39" s="28"/>
      <c r="K39" s="28"/>
      <c r="L39" s="28"/>
      <c r="M39" s="31"/>
      <c r="N39" s="32"/>
    </row>
    <row r="40" spans="1:14" ht="22.5" customHeight="1" x14ac:dyDescent="0.2">
      <c r="A40" s="24" t="s">
        <v>67</v>
      </c>
      <c r="B40" s="33"/>
      <c r="C40" s="35" t="s">
        <v>68</v>
      </c>
      <c r="D40" s="27"/>
      <c r="E40" s="28"/>
      <c r="F40" s="27"/>
      <c r="G40" s="29"/>
      <c r="H40" s="30"/>
      <c r="I40" s="28"/>
      <c r="J40" s="28"/>
      <c r="K40" s="28"/>
      <c r="L40" s="28"/>
      <c r="M40" s="31"/>
      <c r="N40" s="32"/>
    </row>
    <row r="41" spans="1:14" ht="18.75" customHeight="1" x14ac:dyDescent="0.2">
      <c r="A41" s="36" t="s">
        <v>69</v>
      </c>
      <c r="B41" s="37"/>
      <c r="C41" s="38" t="s">
        <v>70</v>
      </c>
      <c r="D41" s="27"/>
      <c r="E41" s="28"/>
      <c r="F41" s="27"/>
      <c r="G41" s="29"/>
      <c r="H41" s="30"/>
      <c r="I41" s="28"/>
      <c r="J41" s="28"/>
      <c r="K41" s="28"/>
      <c r="L41" s="28"/>
      <c r="M41" s="31"/>
      <c r="N41" s="32"/>
    </row>
    <row r="42" spans="1:14" ht="18.75" customHeight="1" x14ac:dyDescent="0.2">
      <c r="A42" s="36" t="s">
        <v>71</v>
      </c>
      <c r="B42" s="37"/>
      <c r="C42" s="39" t="s">
        <v>72</v>
      </c>
      <c r="D42" s="41" t="s">
        <v>28</v>
      </c>
      <c r="E42" s="42"/>
      <c r="F42" s="43">
        <v>20</v>
      </c>
      <c r="G42" s="44"/>
      <c r="H42" s="45">
        <v>1</v>
      </c>
      <c r="I42" s="46"/>
      <c r="J42" s="47"/>
      <c r="K42" s="46"/>
      <c r="L42" s="46"/>
      <c r="M42" s="48">
        <f>IF(ISNUMBER($K42),IF(ISNUMBER($G42),ROUND($K42*$G42,2),ROUND($K42*$F42,2)),IF(ISNUMBER($G42),ROUND($I42*$G42,2),ROUND($I42*$F42,2)))</f>
        <v>0</v>
      </c>
      <c r="N42" s="32"/>
    </row>
    <row r="43" spans="1:14" ht="18" customHeight="1" x14ac:dyDescent="0.2">
      <c r="A43" s="49" t="s">
        <v>29</v>
      </c>
      <c r="B43" s="50"/>
      <c r="C43" s="51" t="s">
        <v>73</v>
      </c>
      <c r="D43" s="52"/>
      <c r="E43" s="53"/>
      <c r="F43" s="52"/>
      <c r="G43" s="53"/>
      <c r="H43" s="52"/>
      <c r="I43" s="54"/>
      <c r="J43" s="53"/>
      <c r="K43" s="53"/>
      <c r="L43" s="53"/>
      <c r="M43" s="55"/>
      <c r="N43" s="56"/>
    </row>
    <row r="44" spans="1:14" ht="22.5" customHeight="1" x14ac:dyDescent="0.2">
      <c r="A44" s="24" t="s">
        <v>74</v>
      </c>
      <c r="B44" s="33"/>
      <c r="C44" s="35" t="s">
        <v>75</v>
      </c>
      <c r="D44" s="27"/>
      <c r="E44" s="28"/>
      <c r="F44" s="27"/>
      <c r="G44" s="29"/>
      <c r="H44" s="30"/>
      <c r="I44" s="28"/>
      <c r="J44" s="28"/>
      <c r="K44" s="28"/>
      <c r="L44" s="28"/>
      <c r="M44" s="31"/>
      <c r="N44" s="32"/>
    </row>
    <row r="45" spans="1:14" ht="18.75" customHeight="1" x14ac:dyDescent="0.2">
      <c r="A45" s="36" t="s">
        <v>76</v>
      </c>
      <c r="B45" s="37"/>
      <c r="C45" s="38" t="s">
        <v>77</v>
      </c>
      <c r="D45" s="27"/>
      <c r="E45" s="28"/>
      <c r="F45" s="27"/>
      <c r="G45" s="29"/>
      <c r="H45" s="30"/>
      <c r="I45" s="28"/>
      <c r="J45" s="28"/>
      <c r="K45" s="28"/>
      <c r="L45" s="28"/>
      <c r="M45" s="31"/>
      <c r="N45" s="32"/>
    </row>
    <row r="46" spans="1:14" ht="18.75" customHeight="1" x14ac:dyDescent="0.2">
      <c r="A46" s="36" t="s">
        <v>78</v>
      </c>
      <c r="B46" s="37"/>
      <c r="C46" s="39" t="s">
        <v>79</v>
      </c>
      <c r="D46" s="41" t="s">
        <v>28</v>
      </c>
      <c r="E46" s="42"/>
      <c r="F46" s="43">
        <v>2</v>
      </c>
      <c r="G46" s="44"/>
      <c r="H46" s="45">
        <v>1</v>
      </c>
      <c r="I46" s="46"/>
      <c r="J46" s="47"/>
      <c r="K46" s="46"/>
      <c r="L46" s="46"/>
      <c r="M46" s="48">
        <f>IF(ISNUMBER($K46),IF(ISNUMBER($G46),ROUND($K46*$G46,2),ROUND($K46*$F46,2)),IF(ISNUMBER($G46),ROUND($I46*$G46,2),ROUND($I46*$F46,2)))</f>
        <v>0</v>
      </c>
      <c r="N46" s="32"/>
    </row>
    <row r="47" spans="1:14" ht="28.5" customHeight="1" x14ac:dyDescent="0.2">
      <c r="A47" s="49" t="s">
        <v>29</v>
      </c>
      <c r="B47" s="50"/>
      <c r="C47" s="51" t="s">
        <v>80</v>
      </c>
      <c r="D47" s="52"/>
      <c r="E47" s="53"/>
      <c r="F47" s="52"/>
      <c r="G47" s="53"/>
      <c r="H47" s="52"/>
      <c r="I47" s="54"/>
      <c r="J47" s="53"/>
      <c r="K47" s="53"/>
      <c r="L47" s="53"/>
      <c r="M47" s="55"/>
      <c r="N47" s="56"/>
    </row>
    <row r="48" spans="1:14" ht="22.5" customHeight="1" x14ac:dyDescent="0.2">
      <c r="A48" s="80" t="s">
        <v>81</v>
      </c>
      <c r="B48" s="81"/>
      <c r="C48" s="81"/>
      <c r="D48" s="81"/>
      <c r="E48" s="81"/>
      <c r="F48" s="81"/>
      <c r="G48" s="81"/>
      <c r="H48" s="81"/>
      <c r="I48" s="82"/>
      <c r="J48" s="57"/>
      <c r="K48" s="57"/>
      <c r="L48" s="57"/>
      <c r="M48" s="58">
        <f>M$42+M$46</f>
        <v>0</v>
      </c>
      <c r="N48" s="59"/>
    </row>
    <row r="49" spans="1:14" ht="26.25" customHeight="1" x14ac:dyDescent="0.2">
      <c r="A49" s="24" t="s">
        <v>82</v>
      </c>
      <c r="B49" s="33"/>
      <c r="C49" s="34" t="s">
        <v>83</v>
      </c>
      <c r="D49" s="27"/>
      <c r="E49" s="28"/>
      <c r="F49" s="27"/>
      <c r="G49" s="29"/>
      <c r="H49" s="30"/>
      <c r="I49" s="28"/>
      <c r="J49" s="28"/>
      <c r="K49" s="28"/>
      <c r="L49" s="28"/>
      <c r="M49" s="31"/>
      <c r="N49" s="32"/>
    </row>
    <row r="50" spans="1:14" ht="22.5" customHeight="1" x14ac:dyDescent="0.2">
      <c r="A50" s="24" t="s">
        <v>84</v>
      </c>
      <c r="B50" s="33"/>
      <c r="C50" s="35" t="s">
        <v>85</v>
      </c>
      <c r="D50" s="27"/>
      <c r="E50" s="28"/>
      <c r="F50" s="27"/>
      <c r="G50" s="29"/>
      <c r="H50" s="30"/>
      <c r="I50" s="28"/>
      <c r="J50" s="28"/>
      <c r="K50" s="28"/>
      <c r="L50" s="28"/>
      <c r="M50" s="31"/>
      <c r="N50" s="32"/>
    </row>
    <row r="51" spans="1:14" ht="18.75" customHeight="1" x14ac:dyDescent="0.2">
      <c r="A51" s="36" t="s">
        <v>86</v>
      </c>
      <c r="B51" s="37"/>
      <c r="C51" s="38" t="s">
        <v>87</v>
      </c>
      <c r="D51" s="27"/>
      <c r="E51" s="28"/>
      <c r="F51" s="27"/>
      <c r="G51" s="29"/>
      <c r="H51" s="30"/>
      <c r="I51" s="28"/>
      <c r="J51" s="28"/>
      <c r="K51" s="28"/>
      <c r="L51" s="28"/>
      <c r="M51" s="31"/>
      <c r="N51" s="32"/>
    </row>
    <row r="52" spans="1:14" ht="18.75" customHeight="1" x14ac:dyDescent="0.2">
      <c r="A52" s="36" t="s">
        <v>88</v>
      </c>
      <c r="B52" s="37"/>
      <c r="C52" s="39" t="s">
        <v>89</v>
      </c>
      <c r="D52" s="41" t="s">
        <v>90</v>
      </c>
      <c r="E52" s="42"/>
      <c r="F52" s="43">
        <v>10</v>
      </c>
      <c r="G52" s="44"/>
      <c r="H52" s="45">
        <v>1</v>
      </c>
      <c r="I52" s="46"/>
      <c r="J52" s="47"/>
      <c r="K52" s="46"/>
      <c r="L52" s="46"/>
      <c r="M52" s="48">
        <f>IF(ISNUMBER($K52),IF(ISNUMBER($G52),ROUND($K52*$G52,2),ROUND($K52*$F52,2)),IF(ISNUMBER($G52),ROUND($I52*$G52,2),ROUND($I52*$F52,2)))</f>
        <v>0</v>
      </c>
      <c r="N52" s="32"/>
    </row>
    <row r="53" spans="1:14" ht="18" customHeight="1" x14ac:dyDescent="0.2">
      <c r="A53" s="49" t="s">
        <v>29</v>
      </c>
      <c r="B53" s="50"/>
      <c r="C53" s="51" t="s">
        <v>91</v>
      </c>
      <c r="D53" s="52"/>
      <c r="E53" s="53"/>
      <c r="F53" s="52"/>
      <c r="G53" s="53"/>
      <c r="H53" s="52"/>
      <c r="I53" s="54"/>
      <c r="J53" s="53"/>
      <c r="K53" s="53"/>
      <c r="L53" s="53"/>
      <c r="M53" s="55"/>
      <c r="N53" s="56"/>
    </row>
    <row r="54" spans="1:14" ht="22.5" customHeight="1" x14ac:dyDescent="0.2">
      <c r="A54" s="24" t="s">
        <v>92</v>
      </c>
      <c r="B54" s="33"/>
      <c r="C54" s="35" t="s">
        <v>93</v>
      </c>
      <c r="D54" s="27"/>
      <c r="E54" s="28"/>
      <c r="F54" s="27"/>
      <c r="G54" s="29"/>
      <c r="H54" s="30"/>
      <c r="I54" s="28"/>
      <c r="J54" s="28"/>
      <c r="K54" s="28"/>
      <c r="L54" s="28"/>
      <c r="M54" s="31"/>
      <c r="N54" s="32"/>
    </row>
    <row r="55" spans="1:14" ht="18.75" customHeight="1" x14ac:dyDescent="0.2">
      <c r="A55" s="36" t="s">
        <v>94</v>
      </c>
      <c r="B55" s="37"/>
      <c r="C55" s="38" t="s">
        <v>95</v>
      </c>
      <c r="D55" s="27"/>
      <c r="E55" s="28"/>
      <c r="F55" s="27"/>
      <c r="G55" s="29"/>
      <c r="H55" s="30"/>
      <c r="I55" s="28"/>
      <c r="J55" s="28"/>
      <c r="K55" s="28"/>
      <c r="L55" s="28"/>
      <c r="M55" s="31"/>
      <c r="N55" s="32"/>
    </row>
    <row r="56" spans="1:14" ht="18.75" customHeight="1" x14ac:dyDescent="0.2">
      <c r="A56" s="36" t="s">
        <v>96</v>
      </c>
      <c r="B56" s="37"/>
      <c r="C56" s="39" t="s">
        <v>97</v>
      </c>
      <c r="D56" s="41" t="s">
        <v>98</v>
      </c>
      <c r="E56" s="42"/>
      <c r="F56" s="43">
        <v>3</v>
      </c>
      <c r="G56" s="44"/>
      <c r="H56" s="45">
        <v>1</v>
      </c>
      <c r="I56" s="46"/>
      <c r="J56" s="47"/>
      <c r="K56" s="46"/>
      <c r="L56" s="46"/>
      <c r="M56" s="48">
        <f>IF(ISNUMBER($K56),IF(ISNUMBER($G56),ROUND($K56*$G56,2),ROUND($K56*$F56,2)),IF(ISNUMBER($G56),ROUND($I56*$G56,2),ROUND($I56*$F56,2)))</f>
        <v>0</v>
      </c>
      <c r="N56" s="32"/>
    </row>
    <row r="57" spans="1:14" ht="28.5" customHeight="1" x14ac:dyDescent="0.2">
      <c r="A57" s="49" t="s">
        <v>29</v>
      </c>
      <c r="B57" s="50"/>
      <c r="C57" s="51" t="s">
        <v>99</v>
      </c>
      <c r="D57" s="52"/>
      <c r="E57" s="53"/>
      <c r="F57" s="52"/>
      <c r="G57" s="53"/>
      <c r="H57" s="52"/>
      <c r="I57" s="54"/>
      <c r="J57" s="53"/>
      <c r="K57" s="53"/>
      <c r="L57" s="53"/>
      <c r="M57" s="55"/>
      <c r="N57" s="56"/>
    </row>
    <row r="58" spans="1:14" ht="18.75" customHeight="1" x14ac:dyDescent="0.2">
      <c r="A58" s="36" t="s">
        <v>100</v>
      </c>
      <c r="B58" s="37"/>
      <c r="C58" s="39" t="s">
        <v>101</v>
      </c>
      <c r="D58" s="41" t="s">
        <v>98</v>
      </c>
      <c r="E58" s="42"/>
      <c r="F58" s="43">
        <v>2</v>
      </c>
      <c r="G58" s="44"/>
      <c r="H58" s="45">
        <v>1</v>
      </c>
      <c r="I58" s="46"/>
      <c r="J58" s="47"/>
      <c r="K58" s="46"/>
      <c r="L58" s="46"/>
      <c r="M58" s="48">
        <f>IF(ISNUMBER($K58),IF(ISNUMBER($G58),ROUND($K58*$G58,2),ROUND($K58*$F58,2)),IF(ISNUMBER($G58),ROUND($I58*$G58,2),ROUND($I58*$F58,2)))</f>
        <v>0</v>
      </c>
      <c r="N58" s="32"/>
    </row>
    <row r="59" spans="1:14" ht="28.5" customHeight="1" x14ac:dyDescent="0.2">
      <c r="A59" s="49" t="s">
        <v>29</v>
      </c>
      <c r="B59" s="50"/>
      <c r="C59" s="51" t="s">
        <v>102</v>
      </c>
      <c r="D59" s="52"/>
      <c r="E59" s="53"/>
      <c r="F59" s="52"/>
      <c r="G59" s="53"/>
      <c r="H59" s="52"/>
      <c r="I59" s="54"/>
      <c r="J59" s="53"/>
      <c r="K59" s="53"/>
      <c r="L59" s="53"/>
      <c r="M59" s="55"/>
      <c r="N59" s="56"/>
    </row>
    <row r="60" spans="1:14" ht="22.5" customHeight="1" x14ac:dyDescent="0.2">
      <c r="A60" s="24" t="s">
        <v>103</v>
      </c>
      <c r="B60" s="33"/>
      <c r="C60" s="35" t="s">
        <v>104</v>
      </c>
      <c r="D60" s="27"/>
      <c r="E60" s="28"/>
      <c r="F60" s="27"/>
      <c r="G60" s="29"/>
      <c r="H60" s="30"/>
      <c r="I60" s="28"/>
      <c r="J60" s="28"/>
      <c r="K60" s="28"/>
      <c r="L60" s="28"/>
      <c r="M60" s="31"/>
      <c r="N60" s="32"/>
    </row>
    <row r="61" spans="1:14" ht="18.75" customHeight="1" x14ac:dyDescent="0.2">
      <c r="A61" s="36" t="s">
        <v>105</v>
      </c>
      <c r="B61" s="37"/>
      <c r="C61" s="38" t="s">
        <v>106</v>
      </c>
      <c r="D61" s="27"/>
      <c r="E61" s="28"/>
      <c r="F61" s="27"/>
      <c r="G61" s="29"/>
      <c r="H61" s="30"/>
      <c r="I61" s="28"/>
      <c r="J61" s="28"/>
      <c r="K61" s="28"/>
      <c r="L61" s="28"/>
      <c r="M61" s="31"/>
      <c r="N61" s="32"/>
    </row>
    <row r="62" spans="1:14" ht="18.75" customHeight="1" x14ac:dyDescent="0.2">
      <c r="A62" s="36" t="s">
        <v>107</v>
      </c>
      <c r="B62" s="37"/>
      <c r="C62" s="39" t="s">
        <v>108</v>
      </c>
      <c r="D62" s="41" t="s">
        <v>98</v>
      </c>
      <c r="E62" s="42"/>
      <c r="F62" s="43">
        <v>1</v>
      </c>
      <c r="G62" s="44"/>
      <c r="H62" s="45">
        <v>1</v>
      </c>
      <c r="I62" s="46"/>
      <c r="J62" s="47"/>
      <c r="K62" s="46"/>
      <c r="L62" s="46"/>
      <c r="M62" s="48">
        <f>IF(ISNUMBER($K62),IF(ISNUMBER($G62),ROUND($K62*$G62,2),ROUND($K62*$F62,2)),IF(ISNUMBER($G62),ROUND($I62*$G62,2),ROUND($I62*$F62,2)))</f>
        <v>0</v>
      </c>
      <c r="N62" s="32"/>
    </row>
    <row r="63" spans="1:14" ht="28.5" customHeight="1" x14ac:dyDescent="0.2">
      <c r="A63" s="49" t="s">
        <v>29</v>
      </c>
      <c r="B63" s="50"/>
      <c r="C63" s="51" t="s">
        <v>109</v>
      </c>
      <c r="D63" s="52"/>
      <c r="E63" s="53"/>
      <c r="F63" s="52"/>
      <c r="G63" s="53"/>
      <c r="H63" s="52"/>
      <c r="I63" s="54"/>
      <c r="J63" s="53"/>
      <c r="K63" s="53"/>
      <c r="L63" s="53"/>
      <c r="M63" s="55"/>
      <c r="N63" s="56"/>
    </row>
    <row r="64" spans="1:14" ht="18.75" customHeight="1" x14ac:dyDescent="0.2">
      <c r="A64" s="36" t="s">
        <v>110</v>
      </c>
      <c r="B64" s="37"/>
      <c r="C64" s="38" t="s">
        <v>111</v>
      </c>
      <c r="D64" s="27"/>
      <c r="E64" s="28"/>
      <c r="F64" s="27"/>
      <c r="G64" s="29"/>
      <c r="H64" s="30"/>
      <c r="I64" s="28"/>
      <c r="J64" s="28"/>
      <c r="K64" s="28"/>
      <c r="L64" s="28"/>
      <c r="M64" s="31"/>
      <c r="N64" s="32"/>
    </row>
    <row r="65" spans="1:14" ht="18.75" customHeight="1" x14ac:dyDescent="0.2">
      <c r="A65" s="36" t="s">
        <v>112</v>
      </c>
      <c r="B65" s="37"/>
      <c r="C65" s="39" t="s">
        <v>108</v>
      </c>
      <c r="D65" s="41" t="s">
        <v>98</v>
      </c>
      <c r="E65" s="42"/>
      <c r="F65" s="43">
        <v>12</v>
      </c>
      <c r="G65" s="44"/>
      <c r="H65" s="45">
        <v>1</v>
      </c>
      <c r="I65" s="46"/>
      <c r="J65" s="47"/>
      <c r="K65" s="46"/>
      <c r="L65" s="46"/>
      <c r="M65" s="48">
        <f>IF(ISNUMBER($K65),IF(ISNUMBER($G65),ROUND($K65*$G65,2),ROUND($K65*$F65,2)),IF(ISNUMBER($G65),ROUND($I65*$G65,2),ROUND($I65*$F65,2)))</f>
        <v>0</v>
      </c>
      <c r="N65" s="32"/>
    </row>
    <row r="66" spans="1:14" ht="39" customHeight="1" x14ac:dyDescent="0.2">
      <c r="A66" s="49" t="s">
        <v>29</v>
      </c>
      <c r="B66" s="50"/>
      <c r="C66" s="51" t="s">
        <v>113</v>
      </c>
      <c r="D66" s="52"/>
      <c r="E66" s="53"/>
      <c r="F66" s="52"/>
      <c r="G66" s="53"/>
      <c r="H66" s="52"/>
      <c r="I66" s="54"/>
      <c r="J66" s="53"/>
      <c r="K66" s="53"/>
      <c r="L66" s="53"/>
      <c r="M66" s="55"/>
      <c r="N66" s="56"/>
    </row>
    <row r="67" spans="1:14" ht="22.5" customHeight="1" x14ac:dyDescent="0.2">
      <c r="A67" s="24" t="s">
        <v>114</v>
      </c>
      <c r="B67" s="33"/>
      <c r="C67" s="35" t="s">
        <v>115</v>
      </c>
      <c r="D67" s="27"/>
      <c r="E67" s="28"/>
      <c r="F67" s="27"/>
      <c r="G67" s="29"/>
      <c r="H67" s="30"/>
      <c r="I67" s="28"/>
      <c r="J67" s="28"/>
      <c r="K67" s="28"/>
      <c r="L67" s="28"/>
      <c r="M67" s="31"/>
      <c r="N67" s="32"/>
    </row>
    <row r="68" spans="1:14" ht="24.75" customHeight="1" x14ac:dyDescent="0.2">
      <c r="A68" s="36" t="s">
        <v>116</v>
      </c>
      <c r="B68" s="37"/>
      <c r="C68" s="38" t="s">
        <v>117</v>
      </c>
      <c r="D68" s="27"/>
      <c r="E68" s="28"/>
      <c r="F68" s="27"/>
      <c r="G68" s="29"/>
      <c r="H68" s="30"/>
      <c r="I68" s="28"/>
      <c r="J68" s="28"/>
      <c r="K68" s="28"/>
      <c r="L68" s="28"/>
      <c r="M68" s="31"/>
      <c r="N68" s="32"/>
    </row>
    <row r="69" spans="1:14" ht="18.75" customHeight="1" x14ac:dyDescent="0.2">
      <c r="A69" s="36" t="s">
        <v>118</v>
      </c>
      <c r="B69" s="37"/>
      <c r="C69" s="39" t="s">
        <v>119</v>
      </c>
      <c r="D69" s="41" t="s">
        <v>28</v>
      </c>
      <c r="E69" s="42"/>
      <c r="F69" s="43">
        <v>22</v>
      </c>
      <c r="G69" s="44"/>
      <c r="H69" s="45">
        <v>1</v>
      </c>
      <c r="I69" s="46"/>
      <c r="J69" s="47"/>
      <c r="K69" s="46"/>
      <c r="L69" s="46"/>
      <c r="M69" s="48">
        <f>IF(ISNUMBER($K69),IF(ISNUMBER($G69),ROUND($K69*$G69,2),ROUND($K69*$F69,2)),IF(ISNUMBER($G69),ROUND($I69*$G69,2),ROUND($I69*$F69,2)))</f>
        <v>0</v>
      </c>
      <c r="N69" s="32"/>
    </row>
    <row r="70" spans="1:14" ht="28.5" customHeight="1" x14ac:dyDescent="0.2">
      <c r="A70" s="49" t="s">
        <v>29</v>
      </c>
      <c r="B70" s="50"/>
      <c r="C70" s="51" t="s">
        <v>120</v>
      </c>
      <c r="D70" s="52"/>
      <c r="E70" s="53"/>
      <c r="F70" s="52"/>
      <c r="G70" s="53"/>
      <c r="H70" s="52"/>
      <c r="I70" s="54"/>
      <c r="J70" s="53"/>
      <c r="K70" s="53"/>
      <c r="L70" s="53"/>
      <c r="M70" s="55"/>
      <c r="N70" s="56"/>
    </row>
    <row r="71" spans="1:14" ht="22.5" customHeight="1" x14ac:dyDescent="0.2">
      <c r="A71" s="24" t="s">
        <v>121</v>
      </c>
      <c r="B71" s="33"/>
      <c r="C71" s="35" t="s">
        <v>122</v>
      </c>
      <c r="D71" s="27"/>
      <c r="E71" s="28"/>
      <c r="F71" s="27"/>
      <c r="G71" s="29"/>
      <c r="H71" s="30"/>
      <c r="I71" s="28"/>
      <c r="J71" s="28"/>
      <c r="K71" s="28"/>
      <c r="L71" s="28"/>
      <c r="M71" s="31"/>
      <c r="N71" s="32"/>
    </row>
    <row r="72" spans="1:14" ht="18.75" customHeight="1" x14ac:dyDescent="0.2">
      <c r="A72" s="36" t="s">
        <v>123</v>
      </c>
      <c r="B72" s="37"/>
      <c r="C72" s="38" t="s">
        <v>124</v>
      </c>
      <c r="D72" s="27"/>
      <c r="E72" s="28"/>
      <c r="F72" s="27"/>
      <c r="G72" s="29"/>
      <c r="H72" s="30"/>
      <c r="I72" s="28"/>
      <c r="J72" s="28"/>
      <c r="K72" s="28"/>
      <c r="L72" s="28"/>
      <c r="M72" s="31"/>
      <c r="N72" s="32"/>
    </row>
    <row r="73" spans="1:14" ht="18.75" customHeight="1" x14ac:dyDescent="0.2">
      <c r="A73" s="36" t="s">
        <v>125</v>
      </c>
      <c r="B73" s="37"/>
      <c r="C73" s="39" t="s">
        <v>25</v>
      </c>
      <c r="D73" s="27"/>
      <c r="E73" s="28"/>
      <c r="F73" s="27"/>
      <c r="G73" s="29"/>
      <c r="H73" s="30"/>
      <c r="I73" s="28"/>
      <c r="J73" s="28"/>
      <c r="K73" s="28"/>
      <c r="L73" s="28"/>
      <c r="M73" s="31"/>
      <c r="N73" s="32"/>
    </row>
    <row r="74" spans="1:14" ht="24.75" customHeight="1" x14ac:dyDescent="0.2">
      <c r="A74" s="36" t="s">
        <v>126</v>
      </c>
      <c r="B74" s="37"/>
      <c r="C74" s="40" t="s">
        <v>127</v>
      </c>
      <c r="D74" s="41" t="s">
        <v>28</v>
      </c>
      <c r="E74" s="42"/>
      <c r="F74" s="43">
        <v>7</v>
      </c>
      <c r="G74" s="44"/>
      <c r="H74" s="45">
        <v>1</v>
      </c>
      <c r="I74" s="46"/>
      <c r="J74" s="47"/>
      <c r="K74" s="46"/>
      <c r="L74" s="46"/>
      <c r="M74" s="48">
        <f>IF(ISNUMBER($K74),IF(ISNUMBER($G74),ROUND($K74*$G74,2),ROUND($K74*$F74,2)),IF(ISNUMBER($G74),ROUND($I74*$G74,2),ROUND($I74*$F74,2)))</f>
        <v>0</v>
      </c>
      <c r="N74" s="32"/>
    </row>
    <row r="75" spans="1:14" ht="28.5" customHeight="1" x14ac:dyDescent="0.2">
      <c r="A75" s="49" t="s">
        <v>29</v>
      </c>
      <c r="B75" s="50"/>
      <c r="C75" s="51" t="s">
        <v>128</v>
      </c>
      <c r="D75" s="52"/>
      <c r="E75" s="53"/>
      <c r="F75" s="52"/>
      <c r="G75" s="53"/>
      <c r="H75" s="52"/>
      <c r="I75" s="54"/>
      <c r="J75" s="53"/>
      <c r="K75" s="53"/>
      <c r="L75" s="53"/>
      <c r="M75" s="55"/>
      <c r="N75" s="56"/>
    </row>
    <row r="76" spans="1:14" ht="22.5" customHeight="1" x14ac:dyDescent="0.2">
      <c r="A76" s="24" t="s">
        <v>129</v>
      </c>
      <c r="B76" s="33"/>
      <c r="C76" s="35" t="s">
        <v>130</v>
      </c>
      <c r="D76" s="27"/>
      <c r="E76" s="28"/>
      <c r="F76" s="27"/>
      <c r="G76" s="29"/>
      <c r="H76" s="30"/>
      <c r="I76" s="28"/>
      <c r="J76" s="28"/>
      <c r="K76" s="28"/>
      <c r="L76" s="28"/>
      <c r="M76" s="31"/>
      <c r="N76" s="32"/>
    </row>
    <row r="77" spans="1:14" ht="18.75" customHeight="1" x14ac:dyDescent="0.2">
      <c r="A77" s="36" t="s">
        <v>131</v>
      </c>
      <c r="B77" s="37"/>
      <c r="C77" s="38" t="s">
        <v>132</v>
      </c>
      <c r="D77" s="27"/>
      <c r="E77" s="28"/>
      <c r="F77" s="27"/>
      <c r="G77" s="29"/>
      <c r="H77" s="30"/>
      <c r="I77" s="28"/>
      <c r="J77" s="28"/>
      <c r="K77" s="28"/>
      <c r="L77" s="28"/>
      <c r="M77" s="31"/>
      <c r="N77" s="32"/>
    </row>
    <row r="78" spans="1:14" ht="18.75" customHeight="1" x14ac:dyDescent="0.2">
      <c r="A78" s="36" t="s">
        <v>133</v>
      </c>
      <c r="B78" s="37"/>
      <c r="C78" s="39" t="s">
        <v>134</v>
      </c>
      <c r="D78" s="41" t="s">
        <v>90</v>
      </c>
      <c r="E78" s="42"/>
      <c r="F78" s="43">
        <v>4</v>
      </c>
      <c r="G78" s="44"/>
      <c r="H78" s="45">
        <v>1</v>
      </c>
      <c r="I78" s="46"/>
      <c r="J78" s="47"/>
      <c r="K78" s="46"/>
      <c r="L78" s="46"/>
      <c r="M78" s="48">
        <f>IF(ISNUMBER($K78),IF(ISNUMBER($G78),ROUND($K78*$G78,2),ROUND($K78*$F78,2)),IF(ISNUMBER($G78),ROUND($I78*$G78,2),ROUND($I78*$F78,2)))</f>
        <v>0</v>
      </c>
      <c r="N78" s="32"/>
    </row>
    <row r="79" spans="1:14" ht="49.5" customHeight="1" x14ac:dyDescent="0.2">
      <c r="A79" s="49" t="s">
        <v>29</v>
      </c>
      <c r="B79" s="50"/>
      <c r="C79" s="51" t="s">
        <v>135</v>
      </c>
      <c r="D79" s="52"/>
      <c r="E79" s="53"/>
      <c r="F79" s="52"/>
      <c r="G79" s="53"/>
      <c r="H79" s="52"/>
      <c r="I79" s="54"/>
      <c r="J79" s="53"/>
      <c r="K79" s="53"/>
      <c r="L79" s="53"/>
      <c r="M79" s="55"/>
      <c r="N79" s="56"/>
    </row>
    <row r="80" spans="1:14" ht="22.5" customHeight="1" x14ac:dyDescent="0.2">
      <c r="A80" s="80" t="s">
        <v>136</v>
      </c>
      <c r="B80" s="81"/>
      <c r="C80" s="81"/>
      <c r="D80" s="81"/>
      <c r="E80" s="81"/>
      <c r="F80" s="81"/>
      <c r="G80" s="81"/>
      <c r="H80" s="81"/>
      <c r="I80" s="82"/>
      <c r="J80" s="57"/>
      <c r="K80" s="57"/>
      <c r="L80" s="57"/>
      <c r="M80" s="58">
        <f>M$52+M$56+M$58+M$62+M$65+M$69+M$74+M$78</f>
        <v>0</v>
      </c>
      <c r="N80" s="59"/>
    </row>
    <row r="81" spans="1:14" ht="26.25" customHeight="1" x14ac:dyDescent="0.2">
      <c r="A81" s="24" t="s">
        <v>137</v>
      </c>
      <c r="B81" s="33"/>
      <c r="C81" s="34" t="s">
        <v>138</v>
      </c>
      <c r="D81" s="27"/>
      <c r="E81" s="28"/>
      <c r="F81" s="27"/>
      <c r="G81" s="29"/>
      <c r="H81" s="30"/>
      <c r="I81" s="28"/>
      <c r="J81" s="28"/>
      <c r="K81" s="28"/>
      <c r="L81" s="28"/>
      <c r="M81" s="31"/>
      <c r="N81" s="32"/>
    </row>
    <row r="82" spans="1:14" ht="22.5" customHeight="1" x14ac:dyDescent="0.2">
      <c r="A82" s="24" t="s">
        <v>139</v>
      </c>
      <c r="B82" s="33"/>
      <c r="C82" s="35" t="s">
        <v>140</v>
      </c>
      <c r="D82" s="41" t="s">
        <v>98</v>
      </c>
      <c r="E82" s="42"/>
      <c r="F82" s="43">
        <v>3</v>
      </c>
      <c r="G82" s="44"/>
      <c r="H82" s="45">
        <v>1</v>
      </c>
      <c r="I82" s="46"/>
      <c r="J82" s="47"/>
      <c r="K82" s="46"/>
      <c r="L82" s="46"/>
      <c r="M82" s="48">
        <f>IF(ISNUMBER($K82),IF(ISNUMBER($G82),ROUND($K82*$G82,2),ROUND($K82*$F82,2)),IF(ISNUMBER($G82),ROUND($I82*$G82,2),ROUND($I82*$F82,2)))</f>
        <v>0</v>
      </c>
      <c r="N82" s="32"/>
    </row>
    <row r="83" spans="1:14" ht="39" customHeight="1" x14ac:dyDescent="0.2">
      <c r="A83" s="49" t="s">
        <v>29</v>
      </c>
      <c r="B83" s="50"/>
      <c r="C83" s="51" t="s">
        <v>141</v>
      </c>
      <c r="D83" s="52"/>
      <c r="E83" s="53"/>
      <c r="F83" s="52"/>
      <c r="G83" s="53"/>
      <c r="H83" s="52"/>
      <c r="I83" s="54"/>
      <c r="J83" s="53"/>
      <c r="K83" s="53"/>
      <c r="L83" s="53"/>
      <c r="M83" s="55"/>
      <c r="N83" s="56"/>
    </row>
    <row r="84" spans="1:14" ht="22.5" customHeight="1" x14ac:dyDescent="0.2">
      <c r="A84" s="80" t="s">
        <v>142</v>
      </c>
      <c r="B84" s="81"/>
      <c r="C84" s="81"/>
      <c r="D84" s="81"/>
      <c r="E84" s="81"/>
      <c r="F84" s="81"/>
      <c r="G84" s="81"/>
      <c r="H84" s="81"/>
      <c r="I84" s="82"/>
      <c r="J84" s="57"/>
      <c r="K84" s="57"/>
      <c r="L84" s="57"/>
      <c r="M84" s="58">
        <f>M$82</f>
        <v>0</v>
      </c>
      <c r="N84" s="59"/>
    </row>
    <row r="85" spans="1:14" ht="26.25" customHeight="1" x14ac:dyDescent="0.2">
      <c r="A85" s="24" t="s">
        <v>143</v>
      </c>
      <c r="B85" s="33"/>
      <c r="C85" s="34" t="s">
        <v>144</v>
      </c>
      <c r="D85" s="27"/>
      <c r="E85" s="28"/>
      <c r="F85" s="27"/>
      <c r="G85" s="29"/>
      <c r="H85" s="30"/>
      <c r="I85" s="28"/>
      <c r="J85" s="28"/>
      <c r="K85" s="28"/>
      <c r="L85" s="28"/>
      <c r="M85" s="31"/>
      <c r="N85" s="32"/>
    </row>
    <row r="86" spans="1:14" ht="22.5" customHeight="1" x14ac:dyDescent="0.2">
      <c r="A86" s="24" t="s">
        <v>145</v>
      </c>
      <c r="B86" s="33"/>
      <c r="C86" s="35" t="s">
        <v>146</v>
      </c>
      <c r="D86" s="27"/>
      <c r="E86" s="28"/>
      <c r="F86" s="27"/>
      <c r="G86" s="29"/>
      <c r="H86" s="30"/>
      <c r="I86" s="28"/>
      <c r="J86" s="28"/>
      <c r="K86" s="28"/>
      <c r="L86" s="28"/>
      <c r="M86" s="31"/>
      <c r="N86" s="32"/>
    </row>
    <row r="87" spans="1:14" ht="18.75" customHeight="1" x14ac:dyDescent="0.2">
      <c r="A87" s="36" t="s">
        <v>147</v>
      </c>
      <c r="B87" s="37"/>
      <c r="C87" s="38" t="s">
        <v>148</v>
      </c>
      <c r="D87" s="27"/>
      <c r="E87" s="28"/>
      <c r="F87" s="27"/>
      <c r="G87" s="29"/>
      <c r="H87" s="30"/>
      <c r="I87" s="28"/>
      <c r="J87" s="28"/>
      <c r="K87" s="28"/>
      <c r="L87" s="28"/>
      <c r="M87" s="31"/>
      <c r="N87" s="32"/>
    </row>
    <row r="88" spans="1:14" ht="18.75" customHeight="1" x14ac:dyDescent="0.2">
      <c r="A88" s="36" t="s">
        <v>149</v>
      </c>
      <c r="B88" s="37"/>
      <c r="C88" s="39" t="s">
        <v>150</v>
      </c>
      <c r="D88" s="41" t="s">
        <v>28</v>
      </c>
      <c r="E88" s="42"/>
      <c r="F88" s="43">
        <v>63</v>
      </c>
      <c r="G88" s="44"/>
      <c r="H88" s="45">
        <v>1</v>
      </c>
      <c r="I88" s="46"/>
      <c r="J88" s="47"/>
      <c r="K88" s="46"/>
      <c r="L88" s="46"/>
      <c r="M88" s="48">
        <f>IF(ISNUMBER($K88),IF(ISNUMBER($G88),ROUND($K88*$G88,2),ROUND($K88*$F88,2)),IF(ISNUMBER($G88),ROUND($I88*$G88,2),ROUND($I88*$F88,2)))</f>
        <v>0</v>
      </c>
      <c r="N88" s="32"/>
    </row>
    <row r="89" spans="1:14" ht="28.5" customHeight="1" x14ac:dyDescent="0.2">
      <c r="A89" s="49" t="s">
        <v>29</v>
      </c>
      <c r="B89" s="50"/>
      <c r="C89" s="51" t="s">
        <v>151</v>
      </c>
      <c r="D89" s="52"/>
      <c r="E89" s="53"/>
      <c r="F89" s="52"/>
      <c r="G89" s="53"/>
      <c r="H89" s="52"/>
      <c r="I89" s="54"/>
      <c r="J89" s="53"/>
      <c r="K89" s="53"/>
      <c r="L89" s="53"/>
      <c r="M89" s="55"/>
      <c r="N89" s="56"/>
    </row>
    <row r="90" spans="1:14" ht="18.75" customHeight="1" x14ac:dyDescent="0.2">
      <c r="A90" s="36" t="s">
        <v>152</v>
      </c>
      <c r="B90" s="37"/>
      <c r="C90" s="38" t="s">
        <v>153</v>
      </c>
      <c r="D90" s="27"/>
      <c r="E90" s="28"/>
      <c r="F90" s="27"/>
      <c r="G90" s="29"/>
      <c r="H90" s="30"/>
      <c r="I90" s="28"/>
      <c r="J90" s="28"/>
      <c r="K90" s="28"/>
      <c r="L90" s="28"/>
      <c r="M90" s="31"/>
      <c r="N90" s="32"/>
    </row>
    <row r="91" spans="1:14" ht="18.75" customHeight="1" x14ac:dyDescent="0.2">
      <c r="A91" s="36" t="s">
        <v>154</v>
      </c>
      <c r="B91" s="37"/>
      <c r="C91" s="39" t="s">
        <v>25</v>
      </c>
      <c r="D91" s="27"/>
      <c r="E91" s="28"/>
      <c r="F91" s="27"/>
      <c r="G91" s="29"/>
      <c r="H91" s="30"/>
      <c r="I91" s="28"/>
      <c r="J91" s="28"/>
      <c r="K91" s="28"/>
      <c r="L91" s="28"/>
      <c r="M91" s="31"/>
      <c r="N91" s="32"/>
    </row>
    <row r="92" spans="1:14" ht="24.75" customHeight="1" x14ac:dyDescent="0.2">
      <c r="A92" s="36" t="s">
        <v>155</v>
      </c>
      <c r="B92" s="37"/>
      <c r="C92" s="40" t="s">
        <v>156</v>
      </c>
      <c r="D92" s="41" t="s">
        <v>28</v>
      </c>
      <c r="E92" s="42"/>
      <c r="F92" s="43">
        <v>22</v>
      </c>
      <c r="G92" s="44"/>
      <c r="H92" s="45">
        <v>1</v>
      </c>
      <c r="I92" s="46"/>
      <c r="J92" s="47"/>
      <c r="K92" s="46"/>
      <c r="L92" s="46"/>
      <c r="M92" s="48">
        <f>IF(ISNUMBER($K92),IF(ISNUMBER($G92),ROUND($K92*$G92,2),ROUND($K92*$F92,2)),IF(ISNUMBER($G92),ROUND($I92*$G92,2),ROUND($I92*$F92,2)))</f>
        <v>0</v>
      </c>
      <c r="N92" s="32"/>
    </row>
    <row r="93" spans="1:14" ht="28.5" customHeight="1" x14ac:dyDescent="0.2">
      <c r="A93" s="49" t="s">
        <v>29</v>
      </c>
      <c r="B93" s="50"/>
      <c r="C93" s="51" t="s">
        <v>157</v>
      </c>
      <c r="D93" s="52"/>
      <c r="E93" s="53"/>
      <c r="F93" s="52"/>
      <c r="G93" s="53"/>
      <c r="H93" s="52"/>
      <c r="I93" s="54"/>
      <c r="J93" s="53"/>
      <c r="K93" s="53"/>
      <c r="L93" s="53"/>
      <c r="M93" s="55"/>
      <c r="N93" s="56"/>
    </row>
    <row r="94" spans="1:14" ht="22.5" customHeight="1" x14ac:dyDescent="0.2">
      <c r="A94" s="24" t="s">
        <v>158</v>
      </c>
      <c r="B94" s="33"/>
      <c r="C94" s="35" t="s">
        <v>159</v>
      </c>
      <c r="D94" s="27"/>
      <c r="E94" s="28"/>
      <c r="F94" s="27"/>
      <c r="G94" s="29"/>
      <c r="H94" s="30"/>
      <c r="I94" s="28"/>
      <c r="J94" s="28"/>
      <c r="K94" s="28"/>
      <c r="L94" s="28"/>
      <c r="M94" s="31"/>
      <c r="N94" s="32"/>
    </row>
    <row r="95" spans="1:14" ht="24.75" customHeight="1" x14ac:dyDescent="0.2">
      <c r="A95" s="36" t="s">
        <v>160</v>
      </c>
      <c r="B95" s="37"/>
      <c r="C95" s="38" t="s">
        <v>161</v>
      </c>
      <c r="D95" s="27"/>
      <c r="E95" s="28"/>
      <c r="F95" s="27"/>
      <c r="G95" s="29"/>
      <c r="H95" s="30"/>
      <c r="I95" s="28"/>
      <c r="J95" s="28"/>
      <c r="K95" s="28"/>
      <c r="L95" s="28"/>
      <c r="M95" s="31"/>
      <c r="N95" s="32"/>
    </row>
    <row r="96" spans="1:14" ht="24.75" customHeight="1" x14ac:dyDescent="0.2">
      <c r="A96" s="36" t="s">
        <v>162</v>
      </c>
      <c r="B96" s="37"/>
      <c r="C96" s="39" t="s">
        <v>163</v>
      </c>
      <c r="D96" s="41" t="s">
        <v>28</v>
      </c>
      <c r="E96" s="42"/>
      <c r="F96" s="43">
        <v>63</v>
      </c>
      <c r="G96" s="44"/>
      <c r="H96" s="45">
        <v>1</v>
      </c>
      <c r="I96" s="46"/>
      <c r="J96" s="47"/>
      <c r="K96" s="46"/>
      <c r="L96" s="46"/>
      <c r="M96" s="48">
        <f>IF(ISNUMBER($K96),IF(ISNUMBER($G96),ROUND($K96*$G96,2),ROUND($K96*$F96,2)),IF(ISNUMBER($G96),ROUND($I96*$G96,2),ROUND($I96*$F96,2)))</f>
        <v>0</v>
      </c>
      <c r="N96" s="32"/>
    </row>
    <row r="97" spans="1:14" ht="28.5" customHeight="1" x14ac:dyDescent="0.2">
      <c r="A97" s="49" t="s">
        <v>29</v>
      </c>
      <c r="B97" s="50"/>
      <c r="C97" s="51" t="s">
        <v>151</v>
      </c>
      <c r="D97" s="52"/>
      <c r="E97" s="53"/>
      <c r="F97" s="52"/>
      <c r="G97" s="53"/>
      <c r="H97" s="52"/>
      <c r="I97" s="54"/>
      <c r="J97" s="53"/>
      <c r="K97" s="53"/>
      <c r="L97" s="53"/>
      <c r="M97" s="55"/>
      <c r="N97" s="56"/>
    </row>
    <row r="98" spans="1:14" ht="22.5" customHeight="1" x14ac:dyDescent="0.2">
      <c r="A98" s="80" t="s">
        <v>164</v>
      </c>
      <c r="B98" s="81"/>
      <c r="C98" s="81"/>
      <c r="D98" s="81"/>
      <c r="E98" s="81"/>
      <c r="F98" s="81"/>
      <c r="G98" s="81"/>
      <c r="H98" s="81"/>
      <c r="I98" s="82"/>
      <c r="J98" s="57"/>
      <c r="K98" s="57"/>
      <c r="L98" s="57"/>
      <c r="M98" s="58">
        <f>M$88+M$92+M$96</f>
        <v>0</v>
      </c>
      <c r="N98" s="59"/>
    </row>
    <row r="99" spans="1:14" ht="26.25" customHeight="1" x14ac:dyDescent="0.2">
      <c r="A99" s="24" t="s">
        <v>165</v>
      </c>
      <c r="B99" s="33"/>
      <c r="C99" s="34" t="s">
        <v>166</v>
      </c>
      <c r="D99" s="27"/>
      <c r="E99" s="28"/>
      <c r="F99" s="27"/>
      <c r="G99" s="29"/>
      <c r="H99" s="30"/>
      <c r="I99" s="28"/>
      <c r="J99" s="28"/>
      <c r="K99" s="28"/>
      <c r="L99" s="28"/>
      <c r="M99" s="31"/>
      <c r="N99" s="32"/>
    </row>
    <row r="100" spans="1:14" ht="22.5" customHeight="1" x14ac:dyDescent="0.2">
      <c r="A100" s="24" t="s">
        <v>167</v>
      </c>
      <c r="B100" s="33"/>
      <c r="C100" s="35" t="s">
        <v>168</v>
      </c>
      <c r="D100" s="27"/>
      <c r="E100" s="28"/>
      <c r="F100" s="27"/>
      <c r="G100" s="29"/>
      <c r="H100" s="30"/>
      <c r="I100" s="28"/>
      <c r="J100" s="28"/>
      <c r="K100" s="28"/>
      <c r="L100" s="28"/>
      <c r="M100" s="31"/>
      <c r="N100" s="32"/>
    </row>
    <row r="101" spans="1:14" ht="18.75" customHeight="1" x14ac:dyDescent="0.2">
      <c r="A101" s="36" t="s">
        <v>169</v>
      </c>
      <c r="B101" s="37"/>
      <c r="C101" s="38" t="s">
        <v>170</v>
      </c>
      <c r="D101" s="27"/>
      <c r="E101" s="28"/>
      <c r="F101" s="27"/>
      <c r="G101" s="29"/>
      <c r="H101" s="30"/>
      <c r="I101" s="28"/>
      <c r="J101" s="28"/>
      <c r="K101" s="28"/>
      <c r="L101" s="28"/>
      <c r="M101" s="31"/>
      <c r="N101" s="32"/>
    </row>
    <row r="102" spans="1:14" ht="18.75" customHeight="1" x14ac:dyDescent="0.2">
      <c r="A102" s="36" t="s">
        <v>171</v>
      </c>
      <c r="B102" s="37"/>
      <c r="C102" s="39" t="s">
        <v>172</v>
      </c>
      <c r="D102" s="41" t="s">
        <v>28</v>
      </c>
      <c r="E102" s="42"/>
      <c r="F102" s="43">
        <v>30</v>
      </c>
      <c r="G102" s="44"/>
      <c r="H102" s="45">
        <v>1</v>
      </c>
      <c r="I102" s="46"/>
      <c r="J102" s="47"/>
      <c r="K102" s="46"/>
      <c r="L102" s="46"/>
      <c r="M102" s="48">
        <f>IF(ISNUMBER($K102),IF(ISNUMBER($G102),ROUND($K102*$G102,2),ROUND($K102*$F102,2)),IF(ISNUMBER($G102),ROUND($I102*$G102,2),ROUND($I102*$F102,2)))</f>
        <v>0</v>
      </c>
      <c r="N102" s="32"/>
    </row>
    <row r="103" spans="1:14" ht="18" customHeight="1" x14ac:dyDescent="0.2">
      <c r="A103" s="49" t="s">
        <v>29</v>
      </c>
      <c r="B103" s="50"/>
      <c r="C103" s="51" t="s">
        <v>173</v>
      </c>
      <c r="D103" s="52"/>
      <c r="E103" s="53"/>
      <c r="F103" s="52"/>
      <c r="G103" s="53"/>
      <c r="H103" s="52"/>
      <c r="I103" s="54"/>
      <c r="J103" s="53"/>
      <c r="K103" s="53"/>
      <c r="L103" s="53"/>
      <c r="M103" s="55"/>
      <c r="N103" s="56"/>
    </row>
    <row r="104" spans="1:14" ht="18.75" customHeight="1" x14ac:dyDescent="0.2">
      <c r="A104" s="36" t="s">
        <v>174</v>
      </c>
      <c r="B104" s="37"/>
      <c r="C104" s="39" t="s">
        <v>175</v>
      </c>
      <c r="D104" s="41" t="s">
        <v>28</v>
      </c>
      <c r="E104" s="42"/>
      <c r="F104" s="43">
        <v>27</v>
      </c>
      <c r="G104" s="44"/>
      <c r="H104" s="45">
        <v>1</v>
      </c>
      <c r="I104" s="46"/>
      <c r="J104" s="47"/>
      <c r="K104" s="46"/>
      <c r="L104" s="46"/>
      <c r="M104" s="48">
        <f>IF(ISNUMBER($K104),IF(ISNUMBER($G104),ROUND($K104*$G104,2),ROUND($K104*$F104,2)),IF(ISNUMBER($G104),ROUND($I104*$G104,2),ROUND($I104*$F104,2)))</f>
        <v>0</v>
      </c>
      <c r="N104" s="32"/>
    </row>
    <row r="105" spans="1:14" ht="28.5" customHeight="1" x14ac:dyDescent="0.2">
      <c r="A105" s="49" t="s">
        <v>29</v>
      </c>
      <c r="B105" s="50"/>
      <c r="C105" s="51" t="s">
        <v>176</v>
      </c>
      <c r="D105" s="52"/>
      <c r="E105" s="53"/>
      <c r="F105" s="52"/>
      <c r="G105" s="53"/>
      <c r="H105" s="52"/>
      <c r="I105" s="54"/>
      <c r="J105" s="53"/>
      <c r="K105" s="53"/>
      <c r="L105" s="53"/>
      <c r="M105" s="55"/>
      <c r="N105" s="56"/>
    </row>
    <row r="106" spans="1:14" ht="22.5" customHeight="1" x14ac:dyDescent="0.2">
      <c r="A106" s="24" t="s">
        <v>177</v>
      </c>
      <c r="B106" s="33"/>
      <c r="C106" s="35" t="s">
        <v>178</v>
      </c>
      <c r="D106" s="27"/>
      <c r="E106" s="28"/>
      <c r="F106" s="27"/>
      <c r="G106" s="29"/>
      <c r="H106" s="30"/>
      <c r="I106" s="28"/>
      <c r="J106" s="28"/>
      <c r="K106" s="28"/>
      <c r="L106" s="28"/>
      <c r="M106" s="31"/>
      <c r="N106" s="32"/>
    </row>
    <row r="107" spans="1:14" ht="18.75" customHeight="1" x14ac:dyDescent="0.2">
      <c r="A107" s="36" t="s">
        <v>179</v>
      </c>
      <c r="B107" s="37"/>
      <c r="C107" s="38" t="s">
        <v>180</v>
      </c>
      <c r="D107" s="27"/>
      <c r="E107" s="28"/>
      <c r="F107" s="27"/>
      <c r="G107" s="29"/>
      <c r="H107" s="30"/>
      <c r="I107" s="28"/>
      <c r="J107" s="28"/>
      <c r="K107" s="28"/>
      <c r="L107" s="28"/>
      <c r="M107" s="31"/>
      <c r="N107" s="32"/>
    </row>
    <row r="108" spans="1:14" ht="18.75" customHeight="1" x14ac:dyDescent="0.2">
      <c r="A108" s="36" t="s">
        <v>181</v>
      </c>
      <c r="B108" s="37"/>
      <c r="C108" s="39" t="s">
        <v>182</v>
      </c>
      <c r="D108" s="27"/>
      <c r="E108" s="28"/>
      <c r="F108" s="27"/>
      <c r="G108" s="29"/>
      <c r="H108" s="30"/>
      <c r="I108" s="28"/>
      <c r="J108" s="28"/>
      <c r="K108" s="28"/>
      <c r="L108" s="28"/>
      <c r="M108" s="31"/>
      <c r="N108" s="32"/>
    </row>
    <row r="109" spans="1:14" ht="24.75" customHeight="1" x14ac:dyDescent="0.2">
      <c r="A109" s="36" t="s">
        <v>183</v>
      </c>
      <c r="B109" s="37"/>
      <c r="C109" s="40" t="s">
        <v>184</v>
      </c>
      <c r="D109" s="41" t="s">
        <v>28</v>
      </c>
      <c r="E109" s="42"/>
      <c r="F109" s="43">
        <v>30</v>
      </c>
      <c r="G109" s="44"/>
      <c r="H109" s="45">
        <v>1</v>
      </c>
      <c r="I109" s="46"/>
      <c r="J109" s="47"/>
      <c r="K109" s="46"/>
      <c r="L109" s="46"/>
      <c r="M109" s="48">
        <f>IF(ISNUMBER($K109),IF(ISNUMBER($G109),ROUND($K109*$G109,2),ROUND($K109*$F109,2)),IF(ISNUMBER($G109),ROUND($I109*$G109,2),ROUND($I109*$F109,2)))</f>
        <v>0</v>
      </c>
      <c r="N109" s="32"/>
    </row>
    <row r="110" spans="1:14" ht="18" customHeight="1" x14ac:dyDescent="0.2">
      <c r="A110" s="49" t="s">
        <v>29</v>
      </c>
      <c r="B110" s="50"/>
      <c r="C110" s="51" t="s">
        <v>185</v>
      </c>
      <c r="D110" s="52"/>
      <c r="E110" s="53"/>
      <c r="F110" s="52"/>
      <c r="G110" s="53"/>
      <c r="H110" s="52"/>
      <c r="I110" s="54"/>
      <c r="J110" s="53"/>
      <c r="K110" s="53"/>
      <c r="L110" s="53"/>
      <c r="M110" s="55"/>
      <c r="N110" s="56"/>
    </row>
    <row r="111" spans="1:14" ht="18.75" customHeight="1" x14ac:dyDescent="0.2">
      <c r="A111" s="36" t="s">
        <v>186</v>
      </c>
      <c r="B111" s="37"/>
      <c r="C111" s="40" t="s">
        <v>187</v>
      </c>
      <c r="D111" s="41" t="s">
        <v>28</v>
      </c>
      <c r="E111" s="42"/>
      <c r="F111" s="43">
        <v>27</v>
      </c>
      <c r="G111" s="44"/>
      <c r="H111" s="45">
        <v>1</v>
      </c>
      <c r="I111" s="46"/>
      <c r="J111" s="47"/>
      <c r="K111" s="46"/>
      <c r="L111" s="46"/>
      <c r="M111" s="48">
        <f>IF(ISNUMBER($K111),IF(ISNUMBER($G111),ROUND($K111*$G111,2),ROUND($K111*$F111,2)),IF(ISNUMBER($G111),ROUND($I111*$G111,2),ROUND($I111*$F111,2)))</f>
        <v>0</v>
      </c>
      <c r="N111" s="32"/>
    </row>
    <row r="112" spans="1:14" ht="28.5" customHeight="1" x14ac:dyDescent="0.2">
      <c r="A112" s="49" t="s">
        <v>29</v>
      </c>
      <c r="B112" s="50"/>
      <c r="C112" s="51" t="s">
        <v>188</v>
      </c>
      <c r="D112" s="52"/>
      <c r="E112" s="53"/>
      <c r="F112" s="52"/>
      <c r="G112" s="53"/>
      <c r="H112" s="52"/>
      <c r="I112" s="54"/>
      <c r="J112" s="53"/>
      <c r="K112" s="53"/>
      <c r="L112" s="53"/>
      <c r="M112" s="55"/>
      <c r="N112" s="56"/>
    </row>
    <row r="113" spans="1:14" ht="22.5" customHeight="1" x14ac:dyDescent="0.2">
      <c r="A113" s="24" t="s">
        <v>189</v>
      </c>
      <c r="B113" s="33"/>
      <c r="C113" s="35" t="s">
        <v>190</v>
      </c>
      <c r="D113" s="27"/>
      <c r="E113" s="28"/>
      <c r="F113" s="27"/>
      <c r="G113" s="29"/>
      <c r="H113" s="30"/>
      <c r="I113" s="28"/>
      <c r="J113" s="28"/>
      <c r="K113" s="28"/>
      <c r="L113" s="28"/>
      <c r="M113" s="31"/>
      <c r="N113" s="32"/>
    </row>
    <row r="114" spans="1:14" ht="18.75" customHeight="1" x14ac:dyDescent="0.2">
      <c r="A114" s="36" t="s">
        <v>191</v>
      </c>
      <c r="B114" s="37"/>
      <c r="C114" s="38" t="s">
        <v>192</v>
      </c>
      <c r="D114" s="27"/>
      <c r="E114" s="28"/>
      <c r="F114" s="27"/>
      <c r="G114" s="29"/>
      <c r="H114" s="30"/>
      <c r="I114" s="28"/>
      <c r="J114" s="28"/>
      <c r="K114" s="28"/>
      <c r="L114" s="28"/>
      <c r="M114" s="31"/>
      <c r="N114" s="32"/>
    </row>
    <row r="115" spans="1:14" ht="18.75" customHeight="1" x14ac:dyDescent="0.2">
      <c r="A115" s="36" t="s">
        <v>193</v>
      </c>
      <c r="B115" s="37"/>
      <c r="C115" s="39" t="s">
        <v>194</v>
      </c>
      <c r="D115" s="41" t="s">
        <v>28</v>
      </c>
      <c r="E115" s="42"/>
      <c r="F115" s="43">
        <v>62</v>
      </c>
      <c r="G115" s="44"/>
      <c r="H115" s="45">
        <v>1</v>
      </c>
      <c r="I115" s="46"/>
      <c r="J115" s="47"/>
      <c r="K115" s="46"/>
      <c r="L115" s="46"/>
      <c r="M115" s="48">
        <f>IF(ISNUMBER($K115),IF(ISNUMBER($G115),ROUND($K115*$G115,2),ROUND($K115*$F115,2)),IF(ISNUMBER($G115),ROUND($I115*$G115,2),ROUND($I115*$F115,2)))</f>
        <v>0</v>
      </c>
      <c r="N115" s="32"/>
    </row>
    <row r="116" spans="1:14" ht="28.5" customHeight="1" x14ac:dyDescent="0.2">
      <c r="A116" s="49" t="s">
        <v>29</v>
      </c>
      <c r="B116" s="50"/>
      <c r="C116" s="51" t="s">
        <v>195</v>
      </c>
      <c r="D116" s="52"/>
      <c r="E116" s="53"/>
      <c r="F116" s="52"/>
      <c r="G116" s="53"/>
      <c r="H116" s="52"/>
      <c r="I116" s="54"/>
      <c r="J116" s="53"/>
      <c r="K116" s="53"/>
      <c r="L116" s="53"/>
      <c r="M116" s="55"/>
      <c r="N116" s="56"/>
    </row>
    <row r="117" spans="1:14" ht="18.75" customHeight="1" x14ac:dyDescent="0.2">
      <c r="A117" s="36" t="s">
        <v>196</v>
      </c>
      <c r="B117" s="37"/>
      <c r="C117" s="39" t="s">
        <v>197</v>
      </c>
      <c r="D117" s="41" t="s">
        <v>98</v>
      </c>
      <c r="E117" s="42"/>
      <c r="F117" s="43">
        <v>1</v>
      </c>
      <c r="G117" s="44"/>
      <c r="H117" s="45">
        <v>1</v>
      </c>
      <c r="I117" s="46"/>
      <c r="J117" s="47"/>
      <c r="K117" s="46"/>
      <c r="L117" s="46"/>
      <c r="M117" s="48">
        <f>IF(ISNUMBER($K117),IF(ISNUMBER($G117),ROUND($K117*$G117,2),ROUND($K117*$F117,2)),IF(ISNUMBER($G117),ROUND($I117*$G117,2),ROUND($I117*$F117,2)))</f>
        <v>0</v>
      </c>
      <c r="N117" s="32"/>
    </row>
    <row r="118" spans="1:14" ht="28.5" customHeight="1" x14ac:dyDescent="0.2">
      <c r="A118" s="49" t="s">
        <v>29</v>
      </c>
      <c r="B118" s="50"/>
      <c r="C118" s="51" t="s">
        <v>195</v>
      </c>
      <c r="D118" s="52"/>
      <c r="E118" s="53"/>
      <c r="F118" s="52"/>
      <c r="G118" s="53"/>
      <c r="H118" s="52"/>
      <c r="I118" s="54"/>
      <c r="J118" s="53"/>
      <c r="K118" s="53"/>
      <c r="L118" s="53"/>
      <c r="M118" s="55"/>
      <c r="N118" s="56"/>
    </row>
    <row r="119" spans="1:14" ht="22.5" customHeight="1" x14ac:dyDescent="0.2">
      <c r="A119" s="80" t="s">
        <v>198</v>
      </c>
      <c r="B119" s="81"/>
      <c r="C119" s="81"/>
      <c r="D119" s="81"/>
      <c r="E119" s="81"/>
      <c r="F119" s="81"/>
      <c r="G119" s="81"/>
      <c r="H119" s="81"/>
      <c r="I119" s="82"/>
      <c r="J119" s="57"/>
      <c r="K119" s="57"/>
      <c r="L119" s="57"/>
      <c r="M119" s="58">
        <f>M$102+M$104+M$109+M$111+M$115+M$117</f>
        <v>0</v>
      </c>
      <c r="N119" s="59"/>
    </row>
    <row r="120" spans="1:14" ht="26.25" customHeight="1" x14ac:dyDescent="0.2">
      <c r="A120" s="24" t="s">
        <v>199</v>
      </c>
      <c r="B120" s="33"/>
      <c r="C120" s="34" t="s">
        <v>200</v>
      </c>
      <c r="D120" s="27"/>
      <c r="E120" s="28"/>
      <c r="F120" s="27"/>
      <c r="G120" s="29"/>
      <c r="H120" s="30"/>
      <c r="I120" s="28"/>
      <c r="J120" s="28"/>
      <c r="K120" s="28"/>
      <c r="L120" s="28"/>
      <c r="M120" s="31"/>
      <c r="N120" s="32"/>
    </row>
    <row r="121" spans="1:14" ht="22.5" customHeight="1" x14ac:dyDescent="0.2">
      <c r="A121" s="24" t="s">
        <v>201</v>
      </c>
      <c r="B121" s="33"/>
      <c r="C121" s="35" t="s">
        <v>202</v>
      </c>
      <c r="D121" s="27"/>
      <c r="E121" s="28"/>
      <c r="F121" s="27"/>
      <c r="G121" s="29"/>
      <c r="H121" s="30"/>
      <c r="I121" s="28"/>
      <c r="J121" s="28"/>
      <c r="K121" s="28"/>
      <c r="L121" s="28"/>
      <c r="M121" s="31"/>
      <c r="N121" s="32"/>
    </row>
    <row r="122" spans="1:14" ht="18.75" customHeight="1" x14ac:dyDescent="0.2">
      <c r="A122" s="36" t="s">
        <v>203</v>
      </c>
      <c r="B122" s="37"/>
      <c r="C122" s="38" t="s">
        <v>204</v>
      </c>
      <c r="D122" s="41" t="s">
        <v>98</v>
      </c>
      <c r="E122" s="42"/>
      <c r="F122" s="43">
        <v>12</v>
      </c>
      <c r="G122" s="44"/>
      <c r="H122" s="45">
        <v>2</v>
      </c>
      <c r="I122" s="46"/>
      <c r="J122" s="47"/>
      <c r="K122" s="46"/>
      <c r="L122" s="46"/>
      <c r="M122" s="48">
        <f>IF(ISNUMBER($K122),IF(ISNUMBER($G122),ROUND($K122*$G122,2),ROUND($K122*$F122,2)),IF(ISNUMBER($G122),ROUND($I122*$G122,2),ROUND($I122*$F122,2)))</f>
        <v>0</v>
      </c>
      <c r="N122" s="32"/>
    </row>
    <row r="123" spans="1:14" ht="28.5" customHeight="1" x14ac:dyDescent="0.2">
      <c r="A123" s="49" t="s">
        <v>29</v>
      </c>
      <c r="B123" s="50"/>
      <c r="C123" s="51" t="s">
        <v>205</v>
      </c>
      <c r="D123" s="52"/>
      <c r="E123" s="53"/>
      <c r="F123" s="52"/>
      <c r="G123" s="53"/>
      <c r="H123" s="52"/>
      <c r="I123" s="54"/>
      <c r="J123" s="53"/>
      <c r="K123" s="53"/>
      <c r="L123" s="53"/>
      <c r="M123" s="55"/>
      <c r="N123" s="56"/>
    </row>
    <row r="124" spans="1:14" ht="22.5" customHeight="1" x14ac:dyDescent="0.2">
      <c r="A124" s="80" t="s">
        <v>206</v>
      </c>
      <c r="B124" s="81"/>
      <c r="C124" s="81"/>
      <c r="D124" s="81"/>
      <c r="E124" s="81"/>
      <c r="F124" s="81"/>
      <c r="G124" s="81"/>
      <c r="H124" s="81"/>
      <c r="I124" s="82"/>
      <c r="J124" s="57"/>
      <c r="K124" s="57"/>
      <c r="L124" s="57"/>
      <c r="M124" s="58">
        <f>M$122</f>
        <v>0</v>
      </c>
      <c r="N124" s="59"/>
    </row>
    <row r="125" spans="1:14" ht="26.25" customHeight="1" x14ac:dyDescent="0.2">
      <c r="A125" s="24" t="s">
        <v>207</v>
      </c>
      <c r="B125" s="33"/>
      <c r="C125" s="34" t="s">
        <v>208</v>
      </c>
      <c r="D125" s="27"/>
      <c r="E125" s="28"/>
      <c r="F125" s="27"/>
      <c r="G125" s="29"/>
      <c r="H125" s="30"/>
      <c r="I125" s="28"/>
      <c r="J125" s="28"/>
      <c r="K125" s="28"/>
      <c r="L125" s="28"/>
      <c r="M125" s="31"/>
      <c r="N125" s="32"/>
    </row>
    <row r="126" spans="1:14" ht="22.5" customHeight="1" x14ac:dyDescent="0.2">
      <c r="A126" s="24" t="s">
        <v>209</v>
      </c>
      <c r="B126" s="33"/>
      <c r="C126" s="35" t="s">
        <v>210</v>
      </c>
      <c r="D126" s="27"/>
      <c r="E126" s="28"/>
      <c r="F126" s="27"/>
      <c r="G126" s="29"/>
      <c r="H126" s="30"/>
      <c r="I126" s="28"/>
      <c r="J126" s="28"/>
      <c r="K126" s="28"/>
      <c r="L126" s="28"/>
      <c r="M126" s="31"/>
      <c r="N126" s="32"/>
    </row>
    <row r="127" spans="1:14" ht="18.75" customHeight="1" x14ac:dyDescent="0.2">
      <c r="A127" s="36" t="s">
        <v>211</v>
      </c>
      <c r="B127" s="37"/>
      <c r="C127" s="38" t="s">
        <v>212</v>
      </c>
      <c r="D127" s="27"/>
      <c r="E127" s="28"/>
      <c r="F127" s="27"/>
      <c r="G127" s="29"/>
      <c r="H127" s="30"/>
      <c r="I127" s="28"/>
      <c r="J127" s="28"/>
      <c r="K127" s="28"/>
      <c r="L127" s="28"/>
      <c r="M127" s="31"/>
      <c r="N127" s="32"/>
    </row>
    <row r="128" spans="1:14" ht="18.75" customHeight="1" x14ac:dyDescent="0.2">
      <c r="A128" s="36" t="s">
        <v>213</v>
      </c>
      <c r="B128" s="37"/>
      <c r="C128" s="39" t="s">
        <v>214</v>
      </c>
      <c r="D128" s="27"/>
      <c r="E128" s="28"/>
      <c r="F128" s="27"/>
      <c r="G128" s="29"/>
      <c r="H128" s="30"/>
      <c r="I128" s="28"/>
      <c r="J128" s="28"/>
      <c r="K128" s="28"/>
      <c r="L128" s="28"/>
      <c r="M128" s="31"/>
      <c r="N128" s="32"/>
    </row>
    <row r="129" spans="1:14" ht="18.75" customHeight="1" x14ac:dyDescent="0.2">
      <c r="A129" s="36" t="s">
        <v>215</v>
      </c>
      <c r="B129" s="37"/>
      <c r="C129" s="40" t="s">
        <v>216</v>
      </c>
      <c r="D129" s="41" t="s">
        <v>28</v>
      </c>
      <c r="E129" s="42"/>
      <c r="F129" s="43">
        <v>431</v>
      </c>
      <c r="G129" s="44"/>
      <c r="H129" s="45">
        <v>1</v>
      </c>
      <c r="I129" s="46"/>
      <c r="J129" s="47"/>
      <c r="K129" s="46"/>
      <c r="L129" s="46"/>
      <c r="M129" s="48">
        <f>IF(ISNUMBER($K129),IF(ISNUMBER($G129),ROUND($K129*$G129,2),ROUND($K129*$F129,2)),IF(ISNUMBER($G129),ROUND($I129*$G129,2),ROUND($I129*$F129,2)))</f>
        <v>0</v>
      </c>
      <c r="N129" s="32"/>
    </row>
    <row r="130" spans="1:14" ht="28.5" customHeight="1" x14ac:dyDescent="0.2">
      <c r="A130" s="49" t="s">
        <v>29</v>
      </c>
      <c r="B130" s="50"/>
      <c r="C130" s="51" t="s">
        <v>217</v>
      </c>
      <c r="D130" s="52"/>
      <c r="E130" s="53"/>
      <c r="F130" s="52"/>
      <c r="G130" s="53"/>
      <c r="H130" s="52"/>
      <c r="I130" s="54"/>
      <c r="J130" s="53"/>
      <c r="K130" s="53"/>
      <c r="L130" s="53"/>
      <c r="M130" s="55"/>
      <c r="N130" s="56"/>
    </row>
    <row r="131" spans="1:14" ht="18.75" customHeight="1" x14ac:dyDescent="0.2">
      <c r="A131" s="36" t="s">
        <v>218</v>
      </c>
      <c r="B131" s="37"/>
      <c r="C131" s="38" t="s">
        <v>219</v>
      </c>
      <c r="D131" s="27"/>
      <c r="E131" s="28"/>
      <c r="F131" s="27"/>
      <c r="G131" s="29"/>
      <c r="H131" s="30"/>
      <c r="I131" s="28"/>
      <c r="J131" s="28"/>
      <c r="K131" s="28"/>
      <c r="L131" s="28"/>
      <c r="M131" s="31"/>
      <c r="N131" s="32"/>
    </row>
    <row r="132" spans="1:14" ht="18.75" customHeight="1" x14ac:dyDescent="0.2">
      <c r="A132" s="36" t="s">
        <v>220</v>
      </c>
      <c r="B132" s="37"/>
      <c r="C132" s="39" t="s">
        <v>221</v>
      </c>
      <c r="D132" s="27"/>
      <c r="E132" s="28"/>
      <c r="F132" s="27"/>
      <c r="G132" s="29"/>
      <c r="H132" s="30"/>
      <c r="I132" s="28"/>
      <c r="J132" s="28"/>
      <c r="K132" s="28"/>
      <c r="L132" s="28"/>
      <c r="M132" s="31"/>
      <c r="N132" s="32"/>
    </row>
    <row r="133" spans="1:14" ht="18.75" customHeight="1" x14ac:dyDescent="0.2">
      <c r="A133" s="36" t="s">
        <v>222</v>
      </c>
      <c r="B133" s="37"/>
      <c r="C133" s="40" t="s">
        <v>223</v>
      </c>
      <c r="D133" s="41" t="s">
        <v>28</v>
      </c>
      <c r="E133" s="42"/>
      <c r="F133" s="43">
        <v>124</v>
      </c>
      <c r="G133" s="44"/>
      <c r="H133" s="45">
        <v>1</v>
      </c>
      <c r="I133" s="46"/>
      <c r="J133" s="47"/>
      <c r="K133" s="46"/>
      <c r="L133" s="46"/>
      <c r="M133" s="48">
        <f>IF(ISNUMBER($K133),IF(ISNUMBER($G133),ROUND($K133*$G133,2),ROUND($K133*$F133,2)),IF(ISNUMBER($G133),ROUND($I133*$G133,2),ROUND($I133*$F133,2)))</f>
        <v>0</v>
      </c>
      <c r="N133" s="32"/>
    </row>
    <row r="134" spans="1:14" ht="28.5" customHeight="1" x14ac:dyDescent="0.2">
      <c r="A134" s="49" t="s">
        <v>29</v>
      </c>
      <c r="B134" s="50"/>
      <c r="C134" s="51" t="s">
        <v>224</v>
      </c>
      <c r="D134" s="52"/>
      <c r="E134" s="53"/>
      <c r="F134" s="52"/>
      <c r="G134" s="53"/>
      <c r="H134" s="52"/>
      <c r="I134" s="54"/>
      <c r="J134" s="53"/>
      <c r="K134" s="53"/>
      <c r="L134" s="53"/>
      <c r="M134" s="55"/>
      <c r="N134" s="56"/>
    </row>
    <row r="135" spans="1:14" ht="24.75" customHeight="1" x14ac:dyDescent="0.2">
      <c r="A135" s="36" t="s">
        <v>225</v>
      </c>
      <c r="B135" s="37"/>
      <c r="C135" s="40" t="s">
        <v>226</v>
      </c>
      <c r="D135" s="41" t="s">
        <v>28</v>
      </c>
      <c r="E135" s="42"/>
      <c r="F135" s="43">
        <v>431</v>
      </c>
      <c r="G135" s="44"/>
      <c r="H135" s="45">
        <v>1</v>
      </c>
      <c r="I135" s="46"/>
      <c r="J135" s="47"/>
      <c r="K135" s="46"/>
      <c r="L135" s="46"/>
      <c r="M135" s="48">
        <f>IF(ISNUMBER($K135),IF(ISNUMBER($G135),ROUND($K135*$G135,2),ROUND($K135*$F135,2)),IF(ISNUMBER($G135),ROUND($I135*$G135,2),ROUND($I135*$F135,2)))</f>
        <v>0</v>
      </c>
      <c r="N135" s="32"/>
    </row>
    <row r="136" spans="1:14" ht="28.5" customHeight="1" x14ac:dyDescent="0.2">
      <c r="A136" s="49" t="s">
        <v>29</v>
      </c>
      <c r="B136" s="50"/>
      <c r="C136" s="51" t="s">
        <v>227</v>
      </c>
      <c r="D136" s="52"/>
      <c r="E136" s="53"/>
      <c r="F136" s="52"/>
      <c r="G136" s="53"/>
      <c r="H136" s="52"/>
      <c r="I136" s="54"/>
      <c r="J136" s="53"/>
      <c r="K136" s="53"/>
      <c r="L136" s="53"/>
      <c r="M136" s="55"/>
      <c r="N136" s="56"/>
    </row>
    <row r="137" spans="1:14" ht="18.75" customHeight="1" x14ac:dyDescent="0.2">
      <c r="A137" s="36" t="s">
        <v>228</v>
      </c>
      <c r="B137" s="37"/>
      <c r="C137" s="38" t="s">
        <v>229</v>
      </c>
      <c r="D137" s="27"/>
      <c r="E137" s="28"/>
      <c r="F137" s="27"/>
      <c r="G137" s="29"/>
      <c r="H137" s="30"/>
      <c r="I137" s="28"/>
      <c r="J137" s="28"/>
      <c r="K137" s="28"/>
      <c r="L137" s="28"/>
      <c r="M137" s="31"/>
      <c r="N137" s="32"/>
    </row>
    <row r="138" spans="1:14" ht="18.75" customHeight="1" x14ac:dyDescent="0.2">
      <c r="A138" s="36" t="s">
        <v>230</v>
      </c>
      <c r="B138" s="37"/>
      <c r="C138" s="39" t="s">
        <v>231</v>
      </c>
      <c r="D138" s="27"/>
      <c r="E138" s="28"/>
      <c r="F138" s="27"/>
      <c r="G138" s="29"/>
      <c r="H138" s="30"/>
      <c r="I138" s="28"/>
      <c r="J138" s="28"/>
      <c r="K138" s="28"/>
      <c r="L138" s="28"/>
      <c r="M138" s="31"/>
      <c r="N138" s="32"/>
    </row>
    <row r="139" spans="1:14" ht="18.75" customHeight="1" x14ac:dyDescent="0.2">
      <c r="A139" s="36" t="s">
        <v>232</v>
      </c>
      <c r="B139" s="37"/>
      <c r="C139" s="40" t="s">
        <v>233</v>
      </c>
      <c r="D139" s="41" t="s">
        <v>234</v>
      </c>
      <c r="E139" s="42"/>
      <c r="F139" s="43">
        <v>8</v>
      </c>
      <c r="G139" s="44"/>
      <c r="H139" s="45">
        <v>1</v>
      </c>
      <c r="I139" s="46"/>
      <c r="J139" s="47"/>
      <c r="K139" s="46"/>
      <c r="L139" s="46"/>
      <c r="M139" s="48">
        <f>IF(ISNUMBER($K139),IF(ISNUMBER($G139),ROUND($K139*$G139,2),ROUND($K139*$F139,2)),IF(ISNUMBER($G139),ROUND($I139*$G139,2),ROUND($I139*$F139,2)))</f>
        <v>0</v>
      </c>
      <c r="N139" s="32"/>
    </row>
    <row r="140" spans="1:14" ht="22.5" customHeight="1" x14ac:dyDescent="0.2">
      <c r="A140" s="24" t="s">
        <v>235</v>
      </c>
      <c r="B140" s="33"/>
      <c r="C140" s="35" t="s">
        <v>236</v>
      </c>
      <c r="D140" s="27"/>
      <c r="E140" s="28"/>
      <c r="F140" s="27"/>
      <c r="G140" s="29"/>
      <c r="H140" s="30"/>
      <c r="I140" s="28"/>
      <c r="J140" s="28"/>
      <c r="K140" s="28"/>
      <c r="L140" s="28"/>
      <c r="M140" s="31"/>
      <c r="N140" s="32"/>
    </row>
    <row r="141" spans="1:14" ht="18.75" customHeight="1" x14ac:dyDescent="0.2">
      <c r="A141" s="36" t="s">
        <v>237</v>
      </c>
      <c r="B141" s="37"/>
      <c r="C141" s="38" t="s">
        <v>238</v>
      </c>
      <c r="D141" s="27"/>
      <c r="E141" s="28"/>
      <c r="F141" s="27"/>
      <c r="G141" s="29"/>
      <c r="H141" s="30"/>
      <c r="I141" s="28"/>
      <c r="J141" s="28"/>
      <c r="K141" s="28"/>
      <c r="L141" s="28"/>
      <c r="M141" s="31"/>
      <c r="N141" s="32"/>
    </row>
    <row r="142" spans="1:14" ht="18.75" customHeight="1" x14ac:dyDescent="0.2">
      <c r="A142" s="36" t="s">
        <v>239</v>
      </c>
      <c r="B142" s="37"/>
      <c r="C142" s="39" t="s">
        <v>240</v>
      </c>
      <c r="D142" s="27"/>
      <c r="E142" s="28"/>
      <c r="F142" s="27"/>
      <c r="G142" s="29"/>
      <c r="H142" s="30"/>
      <c r="I142" s="28"/>
      <c r="J142" s="28"/>
      <c r="K142" s="28"/>
      <c r="L142" s="28"/>
      <c r="M142" s="31"/>
      <c r="N142" s="32"/>
    </row>
    <row r="143" spans="1:14" ht="18.75" customHeight="1" x14ac:dyDescent="0.2">
      <c r="A143" s="36" t="s">
        <v>241</v>
      </c>
      <c r="B143" s="37"/>
      <c r="C143" s="40" t="s">
        <v>242</v>
      </c>
      <c r="D143" s="41" t="s">
        <v>28</v>
      </c>
      <c r="E143" s="42"/>
      <c r="F143" s="43">
        <v>121</v>
      </c>
      <c r="G143" s="44"/>
      <c r="H143" s="45">
        <v>1</v>
      </c>
      <c r="I143" s="46"/>
      <c r="J143" s="47"/>
      <c r="K143" s="46"/>
      <c r="L143" s="46"/>
      <c r="M143" s="48">
        <f>IF(ISNUMBER($K143),IF(ISNUMBER($G143),ROUND($K143*$G143,2),ROUND($K143*$F143,2)),IF(ISNUMBER($G143),ROUND($I143*$G143,2),ROUND($I143*$F143,2)))</f>
        <v>0</v>
      </c>
      <c r="N143" s="32"/>
    </row>
    <row r="144" spans="1:14" ht="28.5" customHeight="1" x14ac:dyDescent="0.2">
      <c r="A144" s="49" t="s">
        <v>29</v>
      </c>
      <c r="B144" s="50"/>
      <c r="C144" s="51" t="s">
        <v>243</v>
      </c>
      <c r="D144" s="52"/>
      <c r="E144" s="53"/>
      <c r="F144" s="52"/>
      <c r="G144" s="53"/>
      <c r="H144" s="52"/>
      <c r="I144" s="54"/>
      <c r="J144" s="53"/>
      <c r="K144" s="53"/>
      <c r="L144" s="53"/>
      <c r="M144" s="55"/>
      <c r="N144" s="56"/>
    </row>
    <row r="145" spans="1:14" ht="18.75" customHeight="1" x14ac:dyDescent="0.2">
      <c r="A145" s="36" t="s">
        <v>244</v>
      </c>
      <c r="B145" s="37"/>
      <c r="C145" s="40" t="s">
        <v>245</v>
      </c>
      <c r="D145" s="41" t="s">
        <v>28</v>
      </c>
      <c r="E145" s="42"/>
      <c r="F145" s="43">
        <v>310</v>
      </c>
      <c r="G145" s="44"/>
      <c r="H145" s="45">
        <v>1</v>
      </c>
      <c r="I145" s="46"/>
      <c r="J145" s="47"/>
      <c r="K145" s="46"/>
      <c r="L145" s="46"/>
      <c r="M145" s="48">
        <f>IF(ISNUMBER($K145),IF(ISNUMBER($G145),ROUND($K145*$G145,2),ROUND($K145*$F145,2)),IF(ISNUMBER($G145),ROUND($I145*$G145,2),ROUND($I145*$F145,2)))</f>
        <v>0</v>
      </c>
      <c r="N145" s="32"/>
    </row>
    <row r="146" spans="1:14" ht="28.5" customHeight="1" x14ac:dyDescent="0.2">
      <c r="A146" s="49" t="s">
        <v>29</v>
      </c>
      <c r="B146" s="50"/>
      <c r="C146" s="51" t="s">
        <v>246</v>
      </c>
      <c r="D146" s="52"/>
      <c r="E146" s="53"/>
      <c r="F146" s="52"/>
      <c r="G146" s="53"/>
      <c r="H146" s="52"/>
      <c r="I146" s="54"/>
      <c r="J146" s="53"/>
      <c r="K146" s="53"/>
      <c r="L146" s="53"/>
      <c r="M146" s="55"/>
      <c r="N146" s="56"/>
    </row>
    <row r="147" spans="1:14" ht="18.75" customHeight="1" x14ac:dyDescent="0.2">
      <c r="A147" s="36" t="s">
        <v>247</v>
      </c>
      <c r="B147" s="37"/>
      <c r="C147" s="38" t="s">
        <v>248</v>
      </c>
      <c r="D147" s="27"/>
      <c r="E147" s="28"/>
      <c r="F147" s="27"/>
      <c r="G147" s="29"/>
      <c r="H147" s="30"/>
      <c r="I147" s="28"/>
      <c r="J147" s="28"/>
      <c r="K147" s="28"/>
      <c r="L147" s="28"/>
      <c r="M147" s="31"/>
      <c r="N147" s="32"/>
    </row>
    <row r="148" spans="1:14" ht="18.75" customHeight="1" x14ac:dyDescent="0.2">
      <c r="A148" s="36" t="s">
        <v>249</v>
      </c>
      <c r="B148" s="37"/>
      <c r="C148" s="39" t="s">
        <v>250</v>
      </c>
      <c r="D148" s="27"/>
      <c r="E148" s="28"/>
      <c r="F148" s="27"/>
      <c r="G148" s="29"/>
      <c r="H148" s="30"/>
      <c r="I148" s="28"/>
      <c r="J148" s="28"/>
      <c r="K148" s="28"/>
      <c r="L148" s="28"/>
      <c r="M148" s="31"/>
      <c r="N148" s="32"/>
    </row>
    <row r="149" spans="1:14" ht="18.75" customHeight="1" x14ac:dyDescent="0.2">
      <c r="A149" s="36" t="s">
        <v>251</v>
      </c>
      <c r="B149" s="37"/>
      <c r="C149" s="40" t="s">
        <v>252</v>
      </c>
      <c r="D149" s="27"/>
      <c r="E149" s="28"/>
      <c r="F149" s="27"/>
      <c r="G149" s="29"/>
      <c r="H149" s="30"/>
      <c r="I149" s="28"/>
      <c r="J149" s="28"/>
      <c r="K149" s="28"/>
      <c r="L149" s="28"/>
      <c r="M149" s="31"/>
      <c r="N149" s="32"/>
    </row>
    <row r="150" spans="1:14" ht="18.75" customHeight="1" x14ac:dyDescent="0.2">
      <c r="A150" s="36" t="s">
        <v>253</v>
      </c>
      <c r="B150" s="37"/>
      <c r="C150" s="60" t="s">
        <v>254</v>
      </c>
      <c r="D150" s="41" t="s">
        <v>28</v>
      </c>
      <c r="E150" s="42"/>
      <c r="F150" s="43">
        <v>371</v>
      </c>
      <c r="G150" s="44"/>
      <c r="H150" s="45">
        <v>1</v>
      </c>
      <c r="I150" s="46"/>
      <c r="J150" s="47"/>
      <c r="K150" s="46"/>
      <c r="L150" s="46"/>
      <c r="M150" s="48">
        <f>IF(ISNUMBER($K150),IF(ISNUMBER($G150),ROUND($K150*$G150,2),ROUND($K150*$F150,2)),IF(ISNUMBER($G150),ROUND($I150*$G150,2),ROUND($I150*$F150,2)))</f>
        <v>0</v>
      </c>
      <c r="N150" s="32"/>
    </row>
    <row r="151" spans="1:14" ht="49.5" customHeight="1" x14ac:dyDescent="0.2">
      <c r="A151" s="49" t="s">
        <v>29</v>
      </c>
      <c r="B151" s="50"/>
      <c r="C151" s="51" t="s">
        <v>255</v>
      </c>
      <c r="D151" s="52"/>
      <c r="E151" s="53"/>
      <c r="F151" s="52"/>
      <c r="G151" s="53"/>
      <c r="H151" s="52"/>
      <c r="I151" s="54"/>
      <c r="J151" s="53"/>
      <c r="K151" s="53"/>
      <c r="L151" s="53"/>
      <c r="M151" s="55"/>
      <c r="N151" s="56"/>
    </row>
    <row r="152" spans="1:14" ht="22.5" customHeight="1" x14ac:dyDescent="0.2">
      <c r="A152" s="24" t="s">
        <v>256</v>
      </c>
      <c r="B152" s="33"/>
      <c r="C152" s="35" t="s">
        <v>257</v>
      </c>
      <c r="D152" s="27"/>
      <c r="E152" s="28"/>
      <c r="F152" s="27"/>
      <c r="G152" s="29"/>
      <c r="H152" s="30"/>
      <c r="I152" s="28"/>
      <c r="J152" s="28"/>
      <c r="K152" s="28"/>
      <c r="L152" s="28"/>
      <c r="M152" s="31"/>
      <c r="N152" s="32"/>
    </row>
    <row r="153" spans="1:14" ht="18.75" customHeight="1" x14ac:dyDescent="0.2">
      <c r="A153" s="36" t="s">
        <v>258</v>
      </c>
      <c r="B153" s="37"/>
      <c r="C153" s="38" t="s">
        <v>259</v>
      </c>
      <c r="D153" s="27"/>
      <c r="E153" s="28"/>
      <c r="F153" s="27"/>
      <c r="G153" s="29"/>
      <c r="H153" s="30"/>
      <c r="I153" s="28"/>
      <c r="J153" s="28"/>
      <c r="K153" s="28"/>
      <c r="L153" s="28"/>
      <c r="M153" s="31"/>
      <c r="N153" s="32"/>
    </row>
    <row r="154" spans="1:14" ht="18.75" customHeight="1" x14ac:dyDescent="0.2">
      <c r="A154" s="36" t="s">
        <v>260</v>
      </c>
      <c r="B154" s="37"/>
      <c r="C154" s="39" t="s">
        <v>261</v>
      </c>
      <c r="D154" s="27"/>
      <c r="E154" s="28"/>
      <c r="F154" s="27"/>
      <c r="G154" s="29"/>
      <c r="H154" s="30"/>
      <c r="I154" s="28"/>
      <c r="J154" s="28"/>
      <c r="K154" s="28"/>
      <c r="L154" s="28"/>
      <c r="M154" s="31"/>
      <c r="N154" s="32"/>
    </row>
    <row r="155" spans="1:14" ht="18.75" customHeight="1" x14ac:dyDescent="0.2">
      <c r="A155" s="36" t="s">
        <v>262</v>
      </c>
      <c r="B155" s="37"/>
      <c r="C155" s="40" t="s">
        <v>263</v>
      </c>
      <c r="D155" s="41" t="s">
        <v>28</v>
      </c>
      <c r="E155" s="42"/>
      <c r="F155" s="43">
        <v>492</v>
      </c>
      <c r="G155" s="44"/>
      <c r="H155" s="45">
        <v>1</v>
      </c>
      <c r="I155" s="46"/>
      <c r="J155" s="47"/>
      <c r="K155" s="46"/>
      <c r="L155" s="46"/>
      <c r="M155" s="48">
        <f>IF(ISNUMBER($K155),IF(ISNUMBER($G155),ROUND($K155*$G155,2),ROUND($K155*$F155,2)),IF(ISNUMBER($G155),ROUND($I155*$G155,2),ROUND($I155*$F155,2)))</f>
        <v>0</v>
      </c>
      <c r="N155" s="32"/>
    </row>
    <row r="156" spans="1:14" ht="28.5" customHeight="1" x14ac:dyDescent="0.2">
      <c r="A156" s="49" t="s">
        <v>29</v>
      </c>
      <c r="B156" s="50"/>
      <c r="C156" s="51" t="s">
        <v>243</v>
      </c>
      <c r="D156" s="52"/>
      <c r="E156" s="53"/>
      <c r="F156" s="52"/>
      <c r="G156" s="53"/>
      <c r="H156" s="52"/>
      <c r="I156" s="54"/>
      <c r="J156" s="53"/>
      <c r="K156" s="53"/>
      <c r="L156" s="53"/>
      <c r="M156" s="55"/>
      <c r="N156" s="56"/>
    </row>
    <row r="157" spans="1:14" ht="49.5" customHeight="1" x14ac:dyDescent="0.2">
      <c r="A157" s="49"/>
      <c r="B157" s="50"/>
      <c r="C157" s="51" t="s">
        <v>255</v>
      </c>
      <c r="D157" s="52"/>
      <c r="E157" s="53"/>
      <c r="F157" s="52"/>
      <c r="G157" s="53"/>
      <c r="H157" s="52"/>
      <c r="I157" s="54"/>
      <c r="J157" s="53"/>
      <c r="K157" s="53"/>
      <c r="L157" s="53"/>
      <c r="M157" s="55"/>
      <c r="N157" s="56"/>
    </row>
    <row r="158" spans="1:14" ht="18.75" customHeight="1" x14ac:dyDescent="0.2">
      <c r="A158" s="36" t="s">
        <v>264</v>
      </c>
      <c r="B158" s="37"/>
      <c r="C158" s="38" t="s">
        <v>265</v>
      </c>
      <c r="D158" s="27"/>
      <c r="E158" s="28"/>
      <c r="F158" s="27"/>
      <c r="G158" s="29"/>
      <c r="H158" s="30"/>
      <c r="I158" s="28"/>
      <c r="J158" s="28"/>
      <c r="K158" s="28"/>
      <c r="L158" s="28"/>
      <c r="M158" s="31"/>
      <c r="N158" s="32"/>
    </row>
    <row r="159" spans="1:14" ht="18.75" customHeight="1" x14ac:dyDescent="0.2">
      <c r="A159" s="36" t="s">
        <v>266</v>
      </c>
      <c r="B159" s="37"/>
      <c r="C159" s="39" t="s">
        <v>261</v>
      </c>
      <c r="D159" s="27"/>
      <c r="E159" s="28"/>
      <c r="F159" s="27"/>
      <c r="G159" s="29"/>
      <c r="H159" s="30"/>
      <c r="I159" s="28"/>
      <c r="J159" s="28"/>
      <c r="K159" s="28"/>
      <c r="L159" s="28"/>
      <c r="M159" s="31"/>
      <c r="N159" s="32"/>
    </row>
    <row r="160" spans="1:14" ht="18.75" customHeight="1" x14ac:dyDescent="0.2">
      <c r="A160" s="36" t="s">
        <v>267</v>
      </c>
      <c r="B160" s="37"/>
      <c r="C160" s="40" t="s">
        <v>268</v>
      </c>
      <c r="D160" s="41" t="s">
        <v>28</v>
      </c>
      <c r="E160" s="42"/>
      <c r="F160" s="43">
        <v>50</v>
      </c>
      <c r="G160" s="44"/>
      <c r="H160" s="45">
        <v>1</v>
      </c>
      <c r="I160" s="46"/>
      <c r="J160" s="47"/>
      <c r="K160" s="46"/>
      <c r="L160" s="46"/>
      <c r="M160" s="48">
        <f>IF(ISNUMBER($K160),IF(ISNUMBER($G160),ROUND($K160*$G160,2),ROUND($K160*$F160,2)),IF(ISNUMBER($G160),ROUND($I160*$G160,2),ROUND($I160*$F160,2)))</f>
        <v>0</v>
      </c>
      <c r="N160" s="32"/>
    </row>
    <row r="161" spans="1:14" ht="28.5" customHeight="1" x14ac:dyDescent="0.2">
      <c r="A161" s="49" t="s">
        <v>29</v>
      </c>
      <c r="B161" s="50"/>
      <c r="C161" s="51" t="s">
        <v>269</v>
      </c>
      <c r="D161" s="52"/>
      <c r="E161" s="53"/>
      <c r="F161" s="52"/>
      <c r="G161" s="53"/>
      <c r="H161" s="52"/>
      <c r="I161" s="54"/>
      <c r="J161" s="53"/>
      <c r="K161" s="53"/>
      <c r="L161" s="53"/>
      <c r="M161" s="55"/>
      <c r="N161" s="56"/>
    </row>
    <row r="162" spans="1:14" ht="18.75" customHeight="1" x14ac:dyDescent="0.2">
      <c r="A162" s="36" t="s">
        <v>270</v>
      </c>
      <c r="B162" s="37"/>
      <c r="C162" s="38" t="s">
        <v>271</v>
      </c>
      <c r="D162" s="27"/>
      <c r="E162" s="28"/>
      <c r="F162" s="27"/>
      <c r="G162" s="29"/>
      <c r="H162" s="30"/>
      <c r="I162" s="28"/>
      <c r="J162" s="28"/>
      <c r="K162" s="28"/>
      <c r="L162" s="28"/>
      <c r="M162" s="31"/>
      <c r="N162" s="32"/>
    </row>
    <row r="163" spans="1:14" ht="18.75" customHeight="1" x14ac:dyDescent="0.2">
      <c r="A163" s="36" t="s">
        <v>272</v>
      </c>
      <c r="B163" s="37"/>
      <c r="C163" s="39" t="s">
        <v>261</v>
      </c>
      <c r="D163" s="27"/>
      <c r="E163" s="28"/>
      <c r="F163" s="27"/>
      <c r="G163" s="29"/>
      <c r="H163" s="30"/>
      <c r="I163" s="28"/>
      <c r="J163" s="28"/>
      <c r="K163" s="28"/>
      <c r="L163" s="28"/>
      <c r="M163" s="31"/>
      <c r="N163" s="32"/>
    </row>
    <row r="164" spans="1:14" ht="18.75" customHeight="1" x14ac:dyDescent="0.2">
      <c r="A164" s="36" t="s">
        <v>273</v>
      </c>
      <c r="B164" s="37"/>
      <c r="C164" s="40" t="s">
        <v>274</v>
      </c>
      <c r="D164" s="41" t="s">
        <v>234</v>
      </c>
      <c r="E164" s="42"/>
      <c r="F164" s="43">
        <v>1</v>
      </c>
      <c r="G164" s="44"/>
      <c r="H164" s="45">
        <v>1</v>
      </c>
      <c r="I164" s="46"/>
      <c r="J164" s="47"/>
      <c r="K164" s="46"/>
      <c r="L164" s="46"/>
      <c r="M164" s="48">
        <f>IF(ISNUMBER($K164),IF(ISNUMBER($G164),ROUND($K164*$G164,2),ROUND($K164*$F164,2)),IF(ISNUMBER($G164),ROUND($I164*$G164,2),ROUND($I164*$F164,2)))</f>
        <v>0</v>
      </c>
      <c r="N164" s="32"/>
    </row>
    <row r="165" spans="1:14" ht="28.5" customHeight="1" x14ac:dyDescent="0.2">
      <c r="A165" s="49" t="s">
        <v>29</v>
      </c>
      <c r="B165" s="50"/>
      <c r="C165" s="51" t="s">
        <v>275</v>
      </c>
      <c r="D165" s="52"/>
      <c r="E165" s="53"/>
      <c r="F165" s="52"/>
      <c r="G165" s="53"/>
      <c r="H165" s="52"/>
      <c r="I165" s="54"/>
      <c r="J165" s="53"/>
      <c r="K165" s="53"/>
      <c r="L165" s="53"/>
      <c r="M165" s="55"/>
      <c r="N165" s="56"/>
    </row>
    <row r="166" spans="1:14" ht="22.5" customHeight="1" x14ac:dyDescent="0.2">
      <c r="A166" s="24" t="s">
        <v>276</v>
      </c>
      <c r="B166" s="33"/>
      <c r="C166" s="35" t="s">
        <v>277</v>
      </c>
      <c r="D166" s="27"/>
      <c r="E166" s="28"/>
      <c r="F166" s="27"/>
      <c r="G166" s="29"/>
      <c r="H166" s="30"/>
      <c r="I166" s="28"/>
      <c r="J166" s="28"/>
      <c r="K166" s="28"/>
      <c r="L166" s="28"/>
      <c r="M166" s="31"/>
      <c r="N166" s="32"/>
    </row>
    <row r="167" spans="1:14" ht="18.75" customHeight="1" x14ac:dyDescent="0.2">
      <c r="A167" s="36" t="s">
        <v>278</v>
      </c>
      <c r="B167" s="37"/>
      <c r="C167" s="38" t="s">
        <v>279</v>
      </c>
      <c r="D167" s="27"/>
      <c r="E167" s="28"/>
      <c r="F167" s="27"/>
      <c r="G167" s="29"/>
      <c r="H167" s="30"/>
      <c r="I167" s="28"/>
      <c r="J167" s="28"/>
      <c r="K167" s="28"/>
      <c r="L167" s="28"/>
      <c r="M167" s="31"/>
      <c r="N167" s="32"/>
    </row>
    <row r="168" spans="1:14" ht="18.75" customHeight="1" x14ac:dyDescent="0.2">
      <c r="A168" s="36" t="s">
        <v>280</v>
      </c>
      <c r="B168" s="37"/>
      <c r="C168" s="39" t="s">
        <v>281</v>
      </c>
      <c r="D168" s="27"/>
      <c r="E168" s="28"/>
      <c r="F168" s="27"/>
      <c r="G168" s="29"/>
      <c r="H168" s="30"/>
      <c r="I168" s="28"/>
      <c r="J168" s="28"/>
      <c r="K168" s="28"/>
      <c r="L168" s="28"/>
      <c r="M168" s="31"/>
      <c r="N168" s="32"/>
    </row>
    <row r="169" spans="1:14" ht="18.75" customHeight="1" x14ac:dyDescent="0.2">
      <c r="A169" s="36" t="s">
        <v>282</v>
      </c>
      <c r="B169" s="37"/>
      <c r="C169" s="40" t="s">
        <v>283</v>
      </c>
      <c r="D169" s="41" t="s">
        <v>28</v>
      </c>
      <c r="E169" s="42"/>
      <c r="F169" s="43">
        <v>492</v>
      </c>
      <c r="G169" s="44"/>
      <c r="H169" s="45">
        <v>1</v>
      </c>
      <c r="I169" s="46"/>
      <c r="J169" s="47"/>
      <c r="K169" s="46"/>
      <c r="L169" s="46"/>
      <c r="M169" s="48">
        <f>IF(ISNUMBER($K169),IF(ISNUMBER($G169),ROUND($K169*$G169,2),ROUND($K169*$F169,2)),IF(ISNUMBER($G169),ROUND($I169*$G169,2),ROUND($I169*$F169,2)))</f>
        <v>0</v>
      </c>
      <c r="N169" s="32"/>
    </row>
    <row r="170" spans="1:14" ht="28.5" customHeight="1" x14ac:dyDescent="0.2">
      <c r="A170" s="49" t="s">
        <v>29</v>
      </c>
      <c r="B170" s="50"/>
      <c r="C170" s="51" t="s">
        <v>243</v>
      </c>
      <c r="D170" s="52"/>
      <c r="E170" s="53"/>
      <c r="F170" s="52"/>
      <c r="G170" s="53"/>
      <c r="H170" s="52"/>
      <c r="I170" s="54"/>
      <c r="J170" s="53"/>
      <c r="K170" s="53"/>
      <c r="L170" s="53"/>
      <c r="M170" s="55"/>
      <c r="N170" s="56"/>
    </row>
    <row r="171" spans="1:14" ht="49.5" customHeight="1" x14ac:dyDescent="0.2">
      <c r="A171" s="49"/>
      <c r="B171" s="50"/>
      <c r="C171" s="51" t="s">
        <v>255</v>
      </c>
      <c r="D171" s="52"/>
      <c r="E171" s="53"/>
      <c r="F171" s="52"/>
      <c r="G171" s="53"/>
      <c r="H171" s="52"/>
      <c r="I171" s="54"/>
      <c r="J171" s="53"/>
      <c r="K171" s="53"/>
      <c r="L171" s="53"/>
      <c r="M171" s="55"/>
      <c r="N171" s="56"/>
    </row>
    <row r="172" spans="1:14" ht="18.75" customHeight="1" x14ac:dyDescent="0.2">
      <c r="A172" s="36" t="s">
        <v>284</v>
      </c>
      <c r="B172" s="37"/>
      <c r="C172" s="38" t="s">
        <v>265</v>
      </c>
      <c r="D172" s="27"/>
      <c r="E172" s="28"/>
      <c r="F172" s="27"/>
      <c r="G172" s="29"/>
      <c r="H172" s="30"/>
      <c r="I172" s="28"/>
      <c r="J172" s="28"/>
      <c r="K172" s="28"/>
      <c r="L172" s="28"/>
      <c r="M172" s="31"/>
      <c r="N172" s="32"/>
    </row>
    <row r="173" spans="1:14" ht="18.75" customHeight="1" x14ac:dyDescent="0.2">
      <c r="A173" s="36" t="s">
        <v>285</v>
      </c>
      <c r="B173" s="37"/>
      <c r="C173" s="39" t="s">
        <v>286</v>
      </c>
      <c r="D173" s="27"/>
      <c r="E173" s="28"/>
      <c r="F173" s="27"/>
      <c r="G173" s="29"/>
      <c r="H173" s="30"/>
      <c r="I173" s="28"/>
      <c r="J173" s="28"/>
      <c r="K173" s="28"/>
      <c r="L173" s="28"/>
      <c r="M173" s="31"/>
      <c r="N173" s="32"/>
    </row>
    <row r="174" spans="1:14" ht="18.75" customHeight="1" x14ac:dyDescent="0.2">
      <c r="A174" s="36" t="s">
        <v>287</v>
      </c>
      <c r="B174" s="37"/>
      <c r="C174" s="40" t="s">
        <v>288</v>
      </c>
      <c r="D174" s="41" t="s">
        <v>28</v>
      </c>
      <c r="E174" s="42"/>
      <c r="F174" s="43">
        <v>50</v>
      </c>
      <c r="G174" s="44"/>
      <c r="H174" s="45">
        <v>1</v>
      </c>
      <c r="I174" s="46"/>
      <c r="J174" s="47"/>
      <c r="K174" s="46"/>
      <c r="L174" s="46"/>
      <c r="M174" s="48">
        <f>IF(ISNUMBER($K174),IF(ISNUMBER($G174),ROUND($K174*$G174,2),ROUND($K174*$F174,2)),IF(ISNUMBER($G174),ROUND($I174*$G174,2),ROUND($I174*$F174,2)))</f>
        <v>0</v>
      </c>
      <c r="N174" s="32"/>
    </row>
    <row r="175" spans="1:14" ht="28.5" customHeight="1" x14ac:dyDescent="0.2">
      <c r="A175" s="49" t="s">
        <v>29</v>
      </c>
      <c r="B175" s="50"/>
      <c r="C175" s="51" t="s">
        <v>269</v>
      </c>
      <c r="D175" s="52"/>
      <c r="E175" s="53"/>
      <c r="F175" s="52"/>
      <c r="G175" s="53"/>
      <c r="H175" s="52"/>
      <c r="I175" s="54"/>
      <c r="J175" s="53"/>
      <c r="K175" s="53"/>
      <c r="L175" s="53"/>
      <c r="M175" s="55"/>
      <c r="N175" s="56"/>
    </row>
    <row r="176" spans="1:14" ht="18.75" customHeight="1" x14ac:dyDescent="0.2">
      <c r="A176" s="36" t="s">
        <v>289</v>
      </c>
      <c r="B176" s="37"/>
      <c r="C176" s="38" t="s">
        <v>271</v>
      </c>
      <c r="D176" s="27"/>
      <c r="E176" s="28"/>
      <c r="F176" s="27"/>
      <c r="G176" s="29"/>
      <c r="H176" s="30"/>
      <c r="I176" s="28"/>
      <c r="J176" s="28"/>
      <c r="K176" s="28"/>
      <c r="L176" s="28"/>
      <c r="M176" s="31"/>
      <c r="N176" s="32"/>
    </row>
    <row r="177" spans="1:14" ht="18.75" customHeight="1" x14ac:dyDescent="0.2">
      <c r="A177" s="36" t="s">
        <v>290</v>
      </c>
      <c r="B177" s="37"/>
      <c r="C177" s="39" t="s">
        <v>286</v>
      </c>
      <c r="D177" s="27"/>
      <c r="E177" s="28"/>
      <c r="F177" s="27"/>
      <c r="G177" s="29"/>
      <c r="H177" s="30"/>
      <c r="I177" s="28"/>
      <c r="J177" s="28"/>
      <c r="K177" s="28"/>
      <c r="L177" s="28"/>
      <c r="M177" s="31"/>
      <c r="N177" s="32"/>
    </row>
    <row r="178" spans="1:14" ht="18.75" customHeight="1" x14ac:dyDescent="0.2">
      <c r="A178" s="36" t="s">
        <v>291</v>
      </c>
      <c r="B178" s="37"/>
      <c r="C178" s="40" t="s">
        <v>292</v>
      </c>
      <c r="D178" s="41" t="s">
        <v>234</v>
      </c>
      <c r="E178" s="42"/>
      <c r="F178" s="43">
        <v>1</v>
      </c>
      <c r="G178" s="44"/>
      <c r="H178" s="45">
        <v>1</v>
      </c>
      <c r="I178" s="46"/>
      <c r="J178" s="47"/>
      <c r="K178" s="46"/>
      <c r="L178" s="46"/>
      <c r="M178" s="48">
        <f>IF(ISNUMBER($K178),IF(ISNUMBER($G178),ROUND($K178*$G178,2),ROUND($K178*$F178,2)),IF(ISNUMBER($G178),ROUND($I178*$G178,2),ROUND($I178*$F178,2)))</f>
        <v>0</v>
      </c>
      <c r="N178" s="32"/>
    </row>
    <row r="179" spans="1:14" ht="28.5" customHeight="1" x14ac:dyDescent="0.2">
      <c r="A179" s="49" t="s">
        <v>29</v>
      </c>
      <c r="B179" s="50"/>
      <c r="C179" s="51" t="s">
        <v>275</v>
      </c>
      <c r="D179" s="52"/>
      <c r="E179" s="53"/>
      <c r="F179" s="52"/>
      <c r="G179" s="53"/>
      <c r="H179" s="52"/>
      <c r="I179" s="54"/>
      <c r="J179" s="53"/>
      <c r="K179" s="53"/>
      <c r="L179" s="53"/>
      <c r="M179" s="55"/>
      <c r="N179" s="56"/>
    </row>
    <row r="180" spans="1:14" ht="18.75" customHeight="1" x14ac:dyDescent="0.2">
      <c r="A180" s="36" t="s">
        <v>293</v>
      </c>
      <c r="B180" s="37"/>
      <c r="C180" s="38" t="s">
        <v>294</v>
      </c>
      <c r="D180" s="27"/>
      <c r="E180" s="28"/>
      <c r="F180" s="27"/>
      <c r="G180" s="29"/>
      <c r="H180" s="30"/>
      <c r="I180" s="28"/>
      <c r="J180" s="28"/>
      <c r="K180" s="28"/>
      <c r="L180" s="28"/>
      <c r="M180" s="31"/>
      <c r="N180" s="32"/>
    </row>
    <row r="181" spans="1:14" ht="18.75" customHeight="1" x14ac:dyDescent="0.2">
      <c r="A181" s="36" t="s">
        <v>295</v>
      </c>
      <c r="B181" s="37"/>
      <c r="C181" s="39" t="s">
        <v>296</v>
      </c>
      <c r="D181" s="27"/>
      <c r="E181" s="28"/>
      <c r="F181" s="27"/>
      <c r="G181" s="29"/>
      <c r="H181" s="30"/>
      <c r="I181" s="28"/>
      <c r="J181" s="28"/>
      <c r="K181" s="28"/>
      <c r="L181" s="28"/>
      <c r="M181" s="31"/>
      <c r="N181" s="32"/>
    </row>
    <row r="182" spans="1:14" ht="18.75" customHeight="1" x14ac:dyDescent="0.2">
      <c r="A182" s="36" t="s">
        <v>297</v>
      </c>
      <c r="B182" s="37"/>
      <c r="C182" s="40" t="s">
        <v>298</v>
      </c>
      <c r="D182" s="41" t="s">
        <v>234</v>
      </c>
      <c r="E182" s="42"/>
      <c r="F182" s="43">
        <v>1</v>
      </c>
      <c r="G182" s="44"/>
      <c r="H182" s="45">
        <v>1</v>
      </c>
      <c r="I182" s="46"/>
      <c r="J182" s="47"/>
      <c r="K182" s="46"/>
      <c r="L182" s="46"/>
      <c r="M182" s="48">
        <f>IF(ISNUMBER($K182),IF(ISNUMBER($G182),ROUND($K182*$G182,2),ROUND($K182*$F182,2)),IF(ISNUMBER($G182),ROUND($I182*$G182,2),ROUND($I182*$F182,2)))</f>
        <v>0</v>
      </c>
      <c r="N182" s="32"/>
    </row>
    <row r="183" spans="1:14" ht="28.5" customHeight="1" x14ac:dyDescent="0.2">
      <c r="A183" s="49" t="s">
        <v>29</v>
      </c>
      <c r="B183" s="50"/>
      <c r="C183" s="51" t="s">
        <v>299</v>
      </c>
      <c r="D183" s="52"/>
      <c r="E183" s="53"/>
      <c r="F183" s="52"/>
      <c r="G183" s="53"/>
      <c r="H183" s="52"/>
      <c r="I183" s="54"/>
      <c r="J183" s="53"/>
      <c r="K183" s="53"/>
      <c r="L183" s="53"/>
      <c r="M183" s="55"/>
      <c r="N183" s="56"/>
    </row>
    <row r="184" spans="1:14" ht="18.75" customHeight="1" x14ac:dyDescent="0.2">
      <c r="A184" s="36" t="s">
        <v>300</v>
      </c>
      <c r="B184" s="37"/>
      <c r="C184" s="38" t="s">
        <v>301</v>
      </c>
      <c r="D184" s="27"/>
      <c r="E184" s="28"/>
      <c r="F184" s="27"/>
      <c r="G184" s="29"/>
      <c r="H184" s="30"/>
      <c r="I184" s="28"/>
      <c r="J184" s="28"/>
      <c r="K184" s="28"/>
      <c r="L184" s="28"/>
      <c r="M184" s="31"/>
      <c r="N184" s="32"/>
    </row>
    <row r="185" spans="1:14" ht="18.75" customHeight="1" x14ac:dyDescent="0.2">
      <c r="A185" s="36" t="s">
        <v>302</v>
      </c>
      <c r="B185" s="37"/>
      <c r="C185" s="39" t="s">
        <v>303</v>
      </c>
      <c r="D185" s="27"/>
      <c r="E185" s="28"/>
      <c r="F185" s="27"/>
      <c r="G185" s="29"/>
      <c r="H185" s="30"/>
      <c r="I185" s="28"/>
      <c r="J185" s="28"/>
      <c r="K185" s="28"/>
      <c r="L185" s="28"/>
      <c r="M185" s="31"/>
      <c r="N185" s="32"/>
    </row>
    <row r="186" spans="1:14" ht="18.75" customHeight="1" x14ac:dyDescent="0.2">
      <c r="A186" s="36" t="s">
        <v>304</v>
      </c>
      <c r="B186" s="37"/>
      <c r="C186" s="40" t="s">
        <v>305</v>
      </c>
      <c r="D186" s="41" t="s">
        <v>98</v>
      </c>
      <c r="E186" s="42"/>
      <c r="F186" s="43">
        <v>7</v>
      </c>
      <c r="G186" s="44"/>
      <c r="H186" s="45">
        <v>1</v>
      </c>
      <c r="I186" s="46"/>
      <c r="J186" s="47"/>
      <c r="K186" s="46"/>
      <c r="L186" s="46"/>
      <c r="M186" s="48">
        <f>IF(ISNUMBER($K186),IF(ISNUMBER($G186),ROUND($K186*$G186,2),ROUND($K186*$F186,2)),IF(ISNUMBER($G186),ROUND($I186*$G186,2),ROUND($I186*$F186,2)))</f>
        <v>0</v>
      </c>
      <c r="N186" s="32"/>
    </row>
    <row r="187" spans="1:14" ht="28.5" customHeight="1" x14ac:dyDescent="0.2">
      <c r="A187" s="49" t="s">
        <v>29</v>
      </c>
      <c r="B187" s="50"/>
      <c r="C187" s="51" t="s">
        <v>306</v>
      </c>
      <c r="D187" s="52"/>
      <c r="E187" s="53"/>
      <c r="F187" s="52"/>
      <c r="G187" s="53"/>
      <c r="H187" s="52"/>
      <c r="I187" s="54"/>
      <c r="J187" s="53"/>
      <c r="K187" s="53"/>
      <c r="L187" s="53"/>
      <c r="M187" s="55"/>
      <c r="N187" s="56"/>
    </row>
    <row r="188" spans="1:14" ht="22.5" customHeight="1" x14ac:dyDescent="0.2">
      <c r="A188" s="24" t="s">
        <v>307</v>
      </c>
      <c r="B188" s="33"/>
      <c r="C188" s="35" t="s">
        <v>308</v>
      </c>
      <c r="D188" s="27"/>
      <c r="E188" s="28"/>
      <c r="F188" s="27"/>
      <c r="G188" s="29"/>
      <c r="H188" s="30"/>
      <c r="I188" s="28"/>
      <c r="J188" s="28"/>
      <c r="K188" s="28"/>
      <c r="L188" s="28"/>
      <c r="M188" s="31"/>
      <c r="N188" s="32"/>
    </row>
    <row r="189" spans="1:14" ht="18.75" customHeight="1" x14ac:dyDescent="0.2">
      <c r="A189" s="36" t="s">
        <v>309</v>
      </c>
      <c r="B189" s="37"/>
      <c r="C189" s="38" t="s">
        <v>310</v>
      </c>
      <c r="D189" s="27"/>
      <c r="E189" s="28"/>
      <c r="F189" s="27"/>
      <c r="G189" s="29"/>
      <c r="H189" s="30"/>
      <c r="I189" s="28"/>
      <c r="J189" s="28"/>
      <c r="K189" s="28"/>
      <c r="L189" s="28"/>
      <c r="M189" s="31"/>
      <c r="N189" s="32"/>
    </row>
    <row r="190" spans="1:14" ht="18.75" customHeight="1" x14ac:dyDescent="0.2">
      <c r="A190" s="36" t="s">
        <v>311</v>
      </c>
      <c r="B190" s="37"/>
      <c r="C190" s="39" t="s">
        <v>312</v>
      </c>
      <c r="D190" s="41" t="s">
        <v>234</v>
      </c>
      <c r="E190" s="42"/>
      <c r="F190" s="43">
        <v>1</v>
      </c>
      <c r="G190" s="44"/>
      <c r="H190" s="45">
        <v>1</v>
      </c>
      <c r="I190" s="46"/>
      <c r="J190" s="47"/>
      <c r="K190" s="46"/>
      <c r="L190" s="46"/>
      <c r="M190" s="48">
        <f>IF(ISNUMBER($K190),IF(ISNUMBER($G190),ROUND($K190*$G190,2),ROUND($K190*$F190,2)),IF(ISNUMBER($G190),ROUND($I190*$G190,2),ROUND($I190*$F190,2)))</f>
        <v>0</v>
      </c>
      <c r="N190" s="32"/>
    </row>
    <row r="191" spans="1:14" ht="22.5" customHeight="1" x14ac:dyDescent="0.2">
      <c r="A191" s="80" t="s">
        <v>313</v>
      </c>
      <c r="B191" s="81"/>
      <c r="C191" s="81"/>
      <c r="D191" s="81"/>
      <c r="E191" s="81"/>
      <c r="F191" s="81"/>
      <c r="G191" s="81"/>
      <c r="H191" s="81"/>
      <c r="I191" s="82"/>
      <c r="J191" s="57"/>
      <c r="K191" s="57"/>
      <c r="L191" s="57"/>
      <c r="M191" s="58">
        <f>M$129+M$133+M$135+M$139+M$143+M$145+M$150+M$155+M$160+M$164+M$169+M$174+M$178+M$182+M$186+M$190</f>
        <v>0</v>
      </c>
      <c r="N191" s="59"/>
    </row>
    <row r="192" spans="1:14" ht="22.5" customHeight="1" x14ac:dyDescent="0.2">
      <c r="A192" s="93" t="s">
        <v>314</v>
      </c>
      <c r="B192" s="94"/>
      <c r="C192" s="94"/>
      <c r="D192" s="94"/>
      <c r="E192" s="94"/>
      <c r="F192" s="94"/>
      <c r="G192" s="94"/>
      <c r="H192" s="94"/>
      <c r="I192" s="94"/>
      <c r="J192" s="61"/>
      <c r="K192" s="61"/>
      <c r="L192" s="61"/>
      <c r="M192" s="62">
        <f>M$15+M$20+M$24+M$29+M$31+M$36+M$42+M$46+M$52+M$56+M$58+M$62+M$65+M$69+M$74+M$78+M$82+M$88+M$92+M$96+M$102+M$104+M$109+M$111+M$115+M$117+M$122+M$129+M$133+M$135+M$139+M$143+M$145+M$150+M$155+M$160+M$164+M$169+M$174+M$178+M$182+M$186+M$190</f>
        <v>0</v>
      </c>
      <c r="N192" s="63"/>
    </row>
    <row r="193" spans="1:14" ht="22.5" customHeight="1" x14ac:dyDescent="0.2">
      <c r="A193" s="95" t="s">
        <v>315</v>
      </c>
      <c r="B193" s="96"/>
      <c r="C193" s="96"/>
      <c r="D193" s="96"/>
      <c r="E193" s="96"/>
      <c r="F193" s="96"/>
      <c r="G193" s="96"/>
      <c r="H193" s="96"/>
      <c r="I193" s="96"/>
      <c r="J193" s="64"/>
      <c r="K193" s="64"/>
      <c r="L193" s="64"/>
      <c r="M193" s="65">
        <f>(SUMIF($H$9:$H$191,1,$M$9:$M$191))*0.2</f>
        <v>0</v>
      </c>
      <c r="N193" s="63"/>
    </row>
    <row r="194" spans="1:14" ht="22.5" customHeight="1" x14ac:dyDescent="0.2">
      <c r="A194" s="95" t="s">
        <v>316</v>
      </c>
      <c r="B194" s="96"/>
      <c r="C194" s="96"/>
      <c r="D194" s="96"/>
      <c r="E194" s="96"/>
      <c r="F194" s="96"/>
      <c r="G194" s="96"/>
      <c r="H194" s="96"/>
      <c r="I194" s="96"/>
      <c r="J194" s="64"/>
      <c r="K194" s="64"/>
      <c r="L194" s="64"/>
      <c r="M194" s="65">
        <f>(SUMIF($H$9:$H$191,2,$M$9:$M$191))*0.1</f>
        <v>0</v>
      </c>
      <c r="N194" s="63"/>
    </row>
    <row r="195" spans="1:14" ht="22.5" customHeight="1" x14ac:dyDescent="0.2">
      <c r="A195" s="97" t="s">
        <v>317</v>
      </c>
      <c r="B195" s="98"/>
      <c r="C195" s="98"/>
      <c r="D195" s="98"/>
      <c r="E195" s="98"/>
      <c r="F195" s="98"/>
      <c r="G195" s="98"/>
      <c r="H195" s="98"/>
      <c r="I195" s="98"/>
      <c r="J195" s="66"/>
      <c r="K195" s="66"/>
      <c r="L195" s="66"/>
      <c r="M195" s="67">
        <f>SUM(M$192:M$194)</f>
        <v>0</v>
      </c>
      <c r="N195" s="63"/>
    </row>
    <row r="197" spans="1:14" ht="22.5" customHeight="1" x14ac:dyDescent="0.2">
      <c r="A197" s="101" t="s">
        <v>318</v>
      </c>
      <c r="B197" s="99"/>
      <c r="C197" s="100"/>
      <c r="D197" s="99" t="s">
        <v>319</v>
      </c>
      <c r="E197" s="99"/>
      <c r="F197" s="99"/>
      <c r="G197" s="99"/>
      <c r="H197" s="99"/>
      <c r="I197" s="99"/>
      <c r="J197" s="99"/>
      <c r="K197" s="99"/>
      <c r="L197" s="99"/>
      <c r="M197" s="100"/>
      <c r="N197" s="68"/>
    </row>
    <row r="198" spans="1:14" ht="35.25" customHeight="1" x14ac:dyDescent="0.2">
      <c r="A198" s="69"/>
      <c r="B198" s="70"/>
      <c r="C198" s="71"/>
      <c r="D198" s="72"/>
      <c r="F198" s="70"/>
      <c r="H198" s="72"/>
      <c r="I198" s="72"/>
      <c r="M198" s="73"/>
      <c r="N198" s="72"/>
    </row>
    <row r="199" spans="1:14" ht="33.75" customHeight="1" x14ac:dyDescent="0.2">
      <c r="A199" s="74"/>
      <c r="B199" s="70"/>
      <c r="C199" s="75"/>
      <c r="D199" s="76"/>
      <c r="F199" s="77"/>
      <c r="G199" s="78"/>
      <c r="H199" s="76"/>
      <c r="I199" s="76"/>
      <c r="M199" s="79"/>
      <c r="N199" s="72"/>
    </row>
  </sheetData>
  <sheetProtection sheet="1" objects="1" scenarios="1"/>
  <mergeCells count="19">
    <mergeCell ref="D197:M197"/>
    <mergeCell ref="A197:C197"/>
    <mergeCell ref="A191:I191"/>
    <mergeCell ref="A192:I192"/>
    <mergeCell ref="A193:I193"/>
    <mergeCell ref="A194:I194"/>
    <mergeCell ref="A195:I195"/>
    <mergeCell ref="A80:I80"/>
    <mergeCell ref="A84:I84"/>
    <mergeCell ref="A98:I98"/>
    <mergeCell ref="A119:I119"/>
    <mergeCell ref="A124:I124"/>
    <mergeCell ref="A26:I26"/>
    <mergeCell ref="A38:I38"/>
    <mergeCell ref="A48:I48"/>
    <mergeCell ref="A1:A4"/>
    <mergeCell ref="C1:M2"/>
    <mergeCell ref="C3:M4"/>
    <mergeCell ref="C5:M5"/>
  </mergeCells>
  <printOptions horizontalCentered="1"/>
  <pageMargins left="0.40625" right="0.40625" top="0.40625" bottom="0.61458330000000005" header="0.40625" footer="0.40625"/>
  <pageSetup paperSize="9" scale="77" orientation="portrait" useFirstPageNumber="1" r:id="rId1"/>
  <headerFooter>
    <oddFooter>&amp;LIndice 0&amp;R&amp;"Arial"&amp;10&amp;",Regular"&amp;",Regular"&amp;P / &amp;N</oddFooter>
  </headerFooter>
  <rowBreaks count="3" manualBreakCount="3">
    <brk id="43" max="16383" man="1"/>
    <brk id="112" max="16383" man="1"/>
    <brk id="146" max="16383" man="1"/>
  </rowBreaks>
  <ignoredErrors>
    <ignoredError sqref="A1:N197" evalError="1" twoDigitTextYear="1" numberStoredAsText="1" formula="1" formulaRange="1" unlockedFormula="1" emptyCellReference="1" listDataValidation="1" calculatedColumn="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LOT03 - PLATRERIE - FAUX-PL</vt:lpstr>
      <vt:lpstr>'LOT03 - PLATRERIE - FAUX-PL'!Impression_des_titres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Flavie MICHAUD</cp:lastModifiedBy>
  <dcterms:modified xsi:type="dcterms:W3CDTF">2025-11-24T19:48:23Z</dcterms:modified>
</cp:coreProperties>
</file>